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45" activeTab="0"/>
  </bookViews>
  <sheets>
    <sheet name="当初・補正予算データ" sheetId="1" r:id="rId1"/>
    <sheet name="1996-2000の補正予算" sheetId="2" r:id="rId2"/>
    <sheet name="2001-2005の補正予算" sheetId="3" r:id="rId3"/>
    <sheet name="2006-2010の補正予算" sheetId="4" r:id="rId4"/>
    <sheet name="2011～の補正予算" sheetId="5" r:id="rId5"/>
  </sheets>
  <definedNames/>
  <calcPr fullCalcOnLoad="1"/>
</workbook>
</file>

<file path=xl/comments1.xml><?xml version="1.0" encoding="utf-8"?>
<comments xmlns="http://schemas.openxmlformats.org/spreadsheetml/2006/main">
  <authors>
    <author>MRI</author>
  </authors>
  <commentList>
    <comment ref="AG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34,470→34,776に修正。</t>
        </r>
      </text>
    </comment>
    <comment ref="AH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34563→34769に修正</t>
        </r>
      </text>
    </comment>
    <comment ref="AG8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数値を追加。</t>
        </r>
      </text>
    </comment>
    <comment ref="AH8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数値を追加</t>
        </r>
      </text>
    </comment>
    <comment ref="AH9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数値を追加</t>
        </r>
      </text>
    </comment>
    <comment ref="AG16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34,470→36364に修正。</t>
        </r>
      </text>
    </comment>
    <comment ref="AH16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34563→38707に修正</t>
        </r>
      </text>
    </comment>
  </commentList>
</comments>
</file>

<file path=xl/sharedStrings.xml><?xml version="1.0" encoding="utf-8"?>
<sst xmlns="http://schemas.openxmlformats.org/spreadsheetml/2006/main" count="125" uniqueCount="119">
  <si>
    <t>出典</t>
  </si>
  <si>
    <t>単位:億円</t>
  </si>
  <si>
    <t>第1期基本計画</t>
  </si>
  <si>
    <t>第2期基本計画</t>
  </si>
  <si>
    <t>第3期基本計画</t>
  </si>
  <si>
    <t>昭和60年度</t>
  </si>
  <si>
    <t>昭和61年度</t>
  </si>
  <si>
    <t>昭和62年度</t>
  </si>
  <si>
    <t>昭和63年度</t>
  </si>
  <si>
    <t>平成1年度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</si>
  <si>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</si>
  <si>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</si>
  <si>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</si>
  <si>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</si>
  <si>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</si>
  <si>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</si>
  <si>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</si>
  <si>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</si>
  <si>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</si>
  <si>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</si>
  <si>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</si>
  <si>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</si>
  <si>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</si>
  <si>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</si>
  <si>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</si>
  <si>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</si>
  <si>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</si>
  <si>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</si>
  <si>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</si>
  <si>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</si>
  <si>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</si>
  <si>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</si>
  <si>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1985年度</t>
  </si>
  <si>
    <t>1986年度</t>
  </si>
  <si>
    <t>1987年度</t>
  </si>
  <si>
    <t>1988年度</t>
  </si>
  <si>
    <t>1989年度</t>
  </si>
  <si>
    <t>1990年度</t>
  </si>
  <si>
    <t>1991年度</t>
  </si>
  <si>
    <t>1992年度</t>
  </si>
  <si>
    <t>1993年度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</si>
  <si>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</si>
  <si>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</si>
  <si>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</si>
  <si>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</si>
  <si>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</si>
  <si>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</si>
  <si>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</si>
  <si>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</si>
  <si>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</si>
  <si>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</si>
  <si>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</si>
  <si>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</si>
  <si>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</si>
  <si>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</si>
  <si>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</si>
  <si>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</si>
  <si>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</si>
  <si>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</si>
  <si>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'85</t>
  </si>
  <si>
    <t>'86</t>
  </si>
  <si>
    <t>'87</t>
  </si>
  <si>
    <t>'88</t>
  </si>
  <si>
    <t>'89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</si>
  <si>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</si>
  <si>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</si>
  <si>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</si>
  <si>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</si>
  <si>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</si>
  <si>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</si>
  <si>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</si>
  <si>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</si>
  <si>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</si>
  <si>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</si>
  <si>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</si>
  <si>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</si>
  <si>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</si>
  <si>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</si>
  <si>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</si>
  <si>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</si>
  <si>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</si>
  <si>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</si>
  <si>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</si>
  <si>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</si>
  <si>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当初予算額</t>
  </si>
  <si>
    <t>第1次補正予算額</t>
  </si>
  <si>
    <t>第2次補正予算額</t>
  </si>
  <si>
    <t>第3次補正予算額</t>
  </si>
  <si>
    <t>第4次補正予算額</t>
  </si>
  <si>
    <t>公共事業等予備費</t>
  </si>
  <si>
    <t>（小計）補正合計</t>
  </si>
  <si>
    <t>合計</t>
  </si>
  <si>
    <t>平成21年度は、第1次補正予算の執行停止額（マイナス）を含む</t>
  </si>
  <si>
    <t>文部科学省資料</t>
  </si>
  <si>
    <t>第4期基本計画</t>
  </si>
  <si>
    <t>平成24年度</t>
  </si>
  <si>
    <t>2012年度</t>
  </si>
  <si>
    <t>'12</t>
  </si>
  <si>
    <t>平成25年度</t>
  </si>
  <si>
    <t>2013年度</t>
  </si>
  <si>
    <t>'13</t>
  </si>
  <si>
    <t>経済危機対応・地域活性化予備費等使用額（第一弾）</t>
  </si>
  <si>
    <t>'90</t>
  </si>
  <si>
    <t>'00</t>
  </si>
  <si>
    <t>経済危機対応・地域活性化予備費等使用額（第二弾）</t>
  </si>
  <si>
    <t>平成26年度</t>
  </si>
  <si>
    <t>2014年度</t>
  </si>
  <si>
    <r>
      <t>'1</t>
    </r>
    <r>
      <rPr>
        <sz val="11"/>
        <rFont val="ＭＳ Ｐゴシック"/>
        <family val="3"/>
      </rPr>
      <t>4</t>
    </r>
  </si>
  <si>
    <t>平成27年度</t>
  </si>
  <si>
    <t>2015年度</t>
  </si>
  <si>
    <t>'15</t>
  </si>
  <si>
    <t>平成28年度</t>
  </si>
  <si>
    <t>2016年度</t>
  </si>
  <si>
    <t>第5期基本計画</t>
  </si>
  <si>
    <t>平成29年度</t>
  </si>
  <si>
    <t>2017年度</t>
  </si>
  <si>
    <r>
      <t>'1</t>
    </r>
    <r>
      <rPr>
        <sz val="11"/>
        <rFont val="ＭＳ Ｐゴシック"/>
        <family val="3"/>
      </rPr>
      <t>6</t>
    </r>
  </si>
  <si>
    <t>'17</t>
  </si>
  <si>
    <t>平成25(2013)年度以降は科学技術指標に基づき作成。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</si>
</sst>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38" fontId="0" fillId="0" borderId="10" xfId="48" applyBorder="1" applyAlignment="1">
      <alignment horizontal="right"/>
    </xf>
    <xf numFmtId="38" fontId="0" fillId="0" borderId="10" xfId="48" applyFill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/>
    </xf>
    <xf numFmtId="38" fontId="0" fillId="0" borderId="10" xfId="48" applyBorder="1" applyAlignment="1">
      <alignment horizontal="right" vertical="center"/>
    </xf>
    <xf numFmtId="38" fontId="0" fillId="34" borderId="10" xfId="48" applyFill="1" applyBorder="1" applyAlignment="1">
      <alignment horizontal="right"/>
    </xf>
    <xf numFmtId="38" fontId="0" fillId="34" borderId="10" xfId="48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Border="1" applyAlignment="1">
      <alignment horizontal="right" vertical="center"/>
    </xf>
    <xf numFmtId="0" fontId="0" fillId="33" borderId="10" xfId="0" applyFont="1" applyFill="1" applyBorder="1" applyAlignment="1" quotePrefix="1">
      <alignment horizontal="center" vertical="center"/>
    </xf>
    <xf numFmtId="38" fontId="0" fillId="0" borderId="1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10" xfId="48" applyFont="1" applyBorder="1" applyAlignment="1">
      <alignment horizontal="right" vertical="center"/>
    </xf>
    <xf numFmtId="38" fontId="42" fillId="0" borderId="10" xfId="48" applyFont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Fill="1" applyBorder="1" applyAlignment="1">
      <alignment horizontal="right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4</xdr:row>
      <xdr:rowOff>114300</xdr:rowOff>
    </xdr:from>
    <xdr:to>
      <xdr:col>15</xdr:col>
      <xdr:colOff>561975</xdr:colOff>
      <xdr:row>45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00100"/>
          <a:ext cx="10315575" cy="702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5</xdr:row>
      <xdr:rowOff>104775</xdr:rowOff>
    </xdr:from>
    <xdr:to>
      <xdr:col>15</xdr:col>
      <xdr:colOff>123825</xdr:colOff>
      <xdr:row>34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62025"/>
          <a:ext cx="98107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</xdr:row>
      <xdr:rowOff>85725</xdr:rowOff>
    </xdr:from>
    <xdr:to>
      <xdr:col>15</xdr:col>
      <xdr:colOff>647700</xdr:colOff>
      <xdr:row>31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42975"/>
          <a:ext cx="102012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85725</xdr:rowOff>
    </xdr:from>
    <xdr:to>
      <xdr:col>17</xdr:col>
      <xdr:colOff>304800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71525"/>
          <a:ext cx="11229975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5</xdr:row>
      <xdr:rowOff>66675</xdr:rowOff>
    </xdr:from>
    <xdr:to>
      <xdr:col>28</xdr:col>
      <xdr:colOff>638175</xdr:colOff>
      <xdr:row>44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44450" y="923925"/>
          <a:ext cx="709612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</xdr:row>
      <xdr:rowOff>0</xdr:rowOff>
    </xdr:from>
    <xdr:to>
      <xdr:col>38</xdr:col>
      <xdr:colOff>609600</xdr:colOff>
      <xdr:row>45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88200" y="857250"/>
          <a:ext cx="678180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48</xdr:col>
      <xdr:colOff>9525</xdr:colOff>
      <xdr:row>45</xdr:row>
      <xdr:rowOff>76200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46200" y="857250"/>
          <a:ext cx="6181725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22"/>
  <sheetViews>
    <sheetView tabSelected="1" zoomScalePageLayoutView="0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22" sqref="AJ22"/>
    </sheetView>
  </sheetViews>
  <sheetFormatPr defaultColWidth="9.00390625" defaultRowHeight="13.5"/>
  <cols>
    <col min="1" max="1" width="3.125" style="0" customWidth="1"/>
    <col min="2" max="2" width="17.50390625" style="0" customWidth="1"/>
    <col min="23" max="30" width="9.00390625" style="1" customWidth="1"/>
  </cols>
  <sheetData>
    <row r="1" ht="13.5"/>
    <row r="2" spans="34:35" ht="13.5">
      <c r="AH2" s="18"/>
      <c r="AI2" s="18" t="s">
        <v>1</v>
      </c>
    </row>
    <row r="3" spans="2:35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 t="s">
        <v>2</v>
      </c>
      <c r="O3" s="33"/>
      <c r="P3" s="33"/>
      <c r="Q3" s="33"/>
      <c r="R3" s="33"/>
      <c r="S3" s="33" t="s">
        <v>3</v>
      </c>
      <c r="T3" s="33"/>
      <c r="U3" s="33"/>
      <c r="V3" s="33"/>
      <c r="W3" s="33"/>
      <c r="X3" s="33" t="s">
        <v>4</v>
      </c>
      <c r="Y3" s="33"/>
      <c r="Z3" s="33"/>
      <c r="AA3" s="33"/>
      <c r="AB3" s="33"/>
      <c r="AC3" s="34" t="s">
        <v>94</v>
      </c>
      <c r="AD3" s="35"/>
      <c r="AE3" s="35"/>
      <c r="AF3" s="35"/>
      <c r="AG3" s="35"/>
      <c r="AH3" s="34" t="s">
        <v>113</v>
      </c>
      <c r="AI3" s="36"/>
    </row>
    <row r="4" spans="2:35" ht="13.5">
      <c r="B4" s="2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29</v>
      </c>
      <c r="AB4" s="3" t="s">
        <v>30</v>
      </c>
      <c r="AC4" s="14" t="s">
        <v>31</v>
      </c>
      <c r="AD4" s="14" t="s">
        <v>95</v>
      </c>
      <c r="AE4" s="14" t="s">
        <v>98</v>
      </c>
      <c r="AF4" s="14" t="s">
        <v>105</v>
      </c>
      <c r="AG4" s="14" t="s">
        <v>108</v>
      </c>
      <c r="AH4" s="14" t="s">
        <v>111</v>
      </c>
      <c r="AI4" s="14" t="s">
        <v>114</v>
      </c>
    </row>
    <row r="5" spans="2:35" ht="13.5">
      <c r="B5" s="2"/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44</v>
      </c>
      <c r="P5" s="3" t="s">
        <v>45</v>
      </c>
      <c r="Q5" s="3" t="s">
        <v>46</v>
      </c>
      <c r="R5" s="3" t="s">
        <v>47</v>
      </c>
      <c r="S5" s="3" t="s">
        <v>48</v>
      </c>
      <c r="T5" s="3" t="s">
        <v>49</v>
      </c>
      <c r="U5" s="3" t="s">
        <v>50</v>
      </c>
      <c r="V5" s="3" t="s">
        <v>51</v>
      </c>
      <c r="W5" s="3" t="s">
        <v>52</v>
      </c>
      <c r="X5" s="3" t="s">
        <v>53</v>
      </c>
      <c r="Y5" s="3" t="s">
        <v>54</v>
      </c>
      <c r="Z5" s="3" t="s">
        <v>55</v>
      </c>
      <c r="AA5" s="3" t="s">
        <v>56</v>
      </c>
      <c r="AB5" s="3" t="s">
        <v>57</v>
      </c>
      <c r="AC5" s="3" t="s">
        <v>58</v>
      </c>
      <c r="AD5" s="3" t="s">
        <v>96</v>
      </c>
      <c r="AE5" s="3" t="s">
        <v>99</v>
      </c>
      <c r="AF5" s="3" t="s">
        <v>106</v>
      </c>
      <c r="AG5" s="3" t="s">
        <v>109</v>
      </c>
      <c r="AH5" s="3" t="s">
        <v>112</v>
      </c>
      <c r="AI5" s="3" t="s">
        <v>115</v>
      </c>
    </row>
    <row r="6" spans="2:35" ht="13.5">
      <c r="B6" s="2"/>
      <c r="C6" s="4" t="s">
        <v>59</v>
      </c>
      <c r="D6" s="4" t="s">
        <v>60</v>
      </c>
      <c r="E6" s="4" t="s">
        <v>61</v>
      </c>
      <c r="F6" s="4" t="s">
        <v>62</v>
      </c>
      <c r="G6" s="4" t="s">
        <v>63</v>
      </c>
      <c r="H6" s="4" t="s">
        <v>102</v>
      </c>
      <c r="I6" s="4" t="s">
        <v>64</v>
      </c>
      <c r="J6" s="4" t="s">
        <v>65</v>
      </c>
      <c r="K6" s="4" t="s">
        <v>66</v>
      </c>
      <c r="L6" s="4" t="s">
        <v>67</v>
      </c>
      <c r="M6" s="4" t="s">
        <v>68</v>
      </c>
      <c r="N6" s="4" t="s">
        <v>69</v>
      </c>
      <c r="O6" s="4" t="s">
        <v>70</v>
      </c>
      <c r="P6" s="4" t="s">
        <v>71</v>
      </c>
      <c r="Q6" s="4" t="s">
        <v>72</v>
      </c>
      <c r="R6" s="4" t="s">
        <v>103</v>
      </c>
      <c r="S6" s="4" t="s">
        <v>73</v>
      </c>
      <c r="T6" s="4" t="s">
        <v>74</v>
      </c>
      <c r="U6" s="4" t="s">
        <v>75</v>
      </c>
      <c r="V6" s="4" t="s">
        <v>76</v>
      </c>
      <c r="W6" s="5" t="s">
        <v>77</v>
      </c>
      <c r="X6" s="5" t="s">
        <v>78</v>
      </c>
      <c r="Y6" s="5" t="s">
        <v>79</v>
      </c>
      <c r="Z6" s="5" t="s">
        <v>80</v>
      </c>
      <c r="AA6" s="5" t="s">
        <v>81</v>
      </c>
      <c r="AB6" s="5" t="s">
        <v>82</v>
      </c>
      <c r="AC6" s="5" t="s">
        <v>83</v>
      </c>
      <c r="AD6" s="5" t="s">
        <v>97</v>
      </c>
      <c r="AE6" s="5" t="s">
        <v>100</v>
      </c>
      <c r="AF6" s="25" t="s">
        <v>107</v>
      </c>
      <c r="AG6" s="5" t="s">
        <v>110</v>
      </c>
      <c r="AH6" s="25" t="s">
        <v>116</v>
      </c>
      <c r="AI6" s="25" t="s">
        <v>117</v>
      </c>
    </row>
    <row r="7" spans="2:35" s="22" customFormat="1" ht="13.5">
      <c r="B7" s="20" t="s">
        <v>84</v>
      </c>
      <c r="C7" s="21">
        <v>15329</v>
      </c>
      <c r="D7" s="21">
        <v>16064</v>
      </c>
      <c r="E7" s="21">
        <v>16623</v>
      </c>
      <c r="F7" s="21">
        <v>17157</v>
      </c>
      <c r="G7" s="21">
        <v>18152</v>
      </c>
      <c r="H7" s="7">
        <v>19209</v>
      </c>
      <c r="I7" s="12">
        <v>20226</v>
      </c>
      <c r="J7" s="12">
        <v>21347</v>
      </c>
      <c r="K7" s="12">
        <v>22663</v>
      </c>
      <c r="L7" s="12">
        <v>23585</v>
      </c>
      <c r="M7" s="12">
        <v>24995</v>
      </c>
      <c r="N7" s="12">
        <v>28105</v>
      </c>
      <c r="O7" s="12">
        <v>30026</v>
      </c>
      <c r="P7" s="12">
        <v>30322</v>
      </c>
      <c r="Q7" s="12">
        <v>31567</v>
      </c>
      <c r="R7" s="12">
        <v>32860</v>
      </c>
      <c r="S7" s="12">
        <v>34685</v>
      </c>
      <c r="T7" s="12">
        <v>35444</v>
      </c>
      <c r="U7" s="12">
        <f>3597366269/100000</f>
        <v>35973.66269</v>
      </c>
      <c r="V7" s="13">
        <v>36084</v>
      </c>
      <c r="W7" s="8">
        <v>35780</v>
      </c>
      <c r="X7" s="9">
        <v>35743</v>
      </c>
      <c r="Y7" s="9">
        <v>35113</v>
      </c>
      <c r="Z7" s="9">
        <v>35708</v>
      </c>
      <c r="AA7" s="9">
        <v>35639</v>
      </c>
      <c r="AB7" s="9">
        <v>35890</v>
      </c>
      <c r="AC7" s="9">
        <v>36653</v>
      </c>
      <c r="AD7" s="15">
        <v>36926</v>
      </c>
      <c r="AE7" s="16">
        <v>36098</v>
      </c>
      <c r="AF7" s="16">
        <v>36513</v>
      </c>
      <c r="AG7" s="30">
        <v>34776</v>
      </c>
      <c r="AH7" s="26">
        <v>34769</v>
      </c>
      <c r="AI7" s="26">
        <v>34868</v>
      </c>
    </row>
    <row r="8" spans="2:35" s="22" customFormat="1" ht="13.5">
      <c r="B8" s="20" t="s">
        <v>85</v>
      </c>
      <c r="C8" s="21"/>
      <c r="D8" s="21"/>
      <c r="E8" s="21"/>
      <c r="F8" s="21"/>
      <c r="G8" s="21"/>
      <c r="H8" s="23"/>
      <c r="I8" s="6"/>
      <c r="J8" s="6">
        <v>1037</v>
      </c>
      <c r="K8" s="6">
        <v>2627</v>
      </c>
      <c r="L8" s="6">
        <v>50</v>
      </c>
      <c r="M8" s="6">
        <v>3262</v>
      </c>
      <c r="N8" s="6">
        <v>1555</v>
      </c>
      <c r="O8" s="6"/>
      <c r="P8" s="6">
        <v>6202</v>
      </c>
      <c r="Q8" s="6">
        <v>1</v>
      </c>
      <c r="R8" s="6">
        <v>4480</v>
      </c>
      <c r="S8" s="6">
        <v>701</v>
      </c>
      <c r="T8" s="6">
        <v>3238</v>
      </c>
      <c r="U8" s="6">
        <f>4111595/100000</f>
        <v>41.11595</v>
      </c>
      <c r="V8" s="8">
        <v>305</v>
      </c>
      <c r="W8" s="8">
        <v>375</v>
      </c>
      <c r="X8" s="9">
        <v>1451</v>
      </c>
      <c r="Y8" s="9">
        <v>1175</v>
      </c>
      <c r="Z8" s="9">
        <v>1659</v>
      </c>
      <c r="AA8" s="9">
        <f>13465-4016</f>
        <v>9449</v>
      </c>
      <c r="AB8" s="9">
        <v>142</v>
      </c>
      <c r="AC8" s="9">
        <v>544</v>
      </c>
      <c r="AD8" s="15">
        <v>10204</v>
      </c>
      <c r="AE8" s="19">
        <v>4344</v>
      </c>
      <c r="AF8" s="19">
        <v>2258</v>
      </c>
      <c r="AG8" s="30">
        <v>1588</v>
      </c>
      <c r="AH8" s="27">
        <v>131</v>
      </c>
      <c r="AI8" s="27"/>
    </row>
    <row r="9" spans="2:37" s="22" customFormat="1" ht="13.5">
      <c r="B9" s="20" t="s">
        <v>86</v>
      </c>
      <c r="C9" s="21"/>
      <c r="D9" s="21"/>
      <c r="E9" s="21"/>
      <c r="F9" s="21"/>
      <c r="G9" s="21"/>
      <c r="H9" s="23"/>
      <c r="I9" s="6"/>
      <c r="J9" s="6"/>
      <c r="K9" s="6">
        <v>1351</v>
      </c>
      <c r="L9" s="6">
        <v>47</v>
      </c>
      <c r="M9" s="6">
        <v>3592</v>
      </c>
      <c r="N9" s="6"/>
      <c r="O9" s="6"/>
      <c r="P9" s="6"/>
      <c r="Q9" s="6">
        <v>5880</v>
      </c>
      <c r="R9" s="6"/>
      <c r="S9" s="6">
        <v>5379</v>
      </c>
      <c r="T9" s="6"/>
      <c r="U9" s="6"/>
      <c r="V9" s="10"/>
      <c r="W9" s="8"/>
      <c r="X9" s="9"/>
      <c r="Y9" s="9"/>
      <c r="Z9" s="9">
        <v>741</v>
      </c>
      <c r="AA9" s="9">
        <v>1521</v>
      </c>
      <c r="AB9" s="9">
        <v>1836</v>
      </c>
      <c r="AC9" s="9">
        <v>139</v>
      </c>
      <c r="AD9" s="15"/>
      <c r="AE9" s="16"/>
      <c r="AF9" s="16"/>
      <c r="AG9" s="30"/>
      <c r="AH9" s="26">
        <v>3807</v>
      </c>
      <c r="AI9" s="26"/>
      <c r="AK9" s="37"/>
    </row>
    <row r="10" spans="2:35" s="22" customFormat="1" ht="13.5">
      <c r="B10" s="20" t="s">
        <v>87</v>
      </c>
      <c r="C10" s="21"/>
      <c r="D10" s="21"/>
      <c r="E10" s="21"/>
      <c r="F10" s="21"/>
      <c r="G10" s="21"/>
      <c r="H10" s="23"/>
      <c r="I10" s="6"/>
      <c r="J10" s="6"/>
      <c r="K10" s="6">
        <v>1512</v>
      </c>
      <c r="L10" s="6"/>
      <c r="M10" s="6"/>
      <c r="N10" s="6"/>
      <c r="O10" s="6"/>
      <c r="P10" s="6">
        <v>5112</v>
      </c>
      <c r="Q10" s="6"/>
      <c r="R10" s="6"/>
      <c r="S10" s="6"/>
      <c r="T10" s="6"/>
      <c r="U10" s="6"/>
      <c r="V10" s="10"/>
      <c r="W10" s="8"/>
      <c r="X10" s="9"/>
      <c r="Y10" s="9"/>
      <c r="Z10" s="9"/>
      <c r="AA10" s="9"/>
      <c r="AB10" s="9"/>
      <c r="AC10" s="9">
        <v>4348</v>
      </c>
      <c r="AD10" s="15"/>
      <c r="AE10" s="16"/>
      <c r="AF10" s="16"/>
      <c r="AG10" s="30"/>
      <c r="AH10" s="26"/>
      <c r="AI10" s="26"/>
    </row>
    <row r="11" spans="2:35" s="22" customFormat="1" ht="13.5">
      <c r="B11" s="20" t="s">
        <v>88</v>
      </c>
      <c r="C11" s="21"/>
      <c r="D11" s="21"/>
      <c r="E11" s="21"/>
      <c r="F11" s="21"/>
      <c r="G11" s="21"/>
      <c r="H11" s="2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  <c r="W11" s="8"/>
      <c r="X11" s="9"/>
      <c r="Y11" s="9"/>
      <c r="Z11" s="9"/>
      <c r="AA11" s="9"/>
      <c r="AB11" s="9"/>
      <c r="AC11" s="9">
        <v>635</v>
      </c>
      <c r="AD11" s="15"/>
      <c r="AE11" s="16"/>
      <c r="AF11" s="16"/>
      <c r="AG11" s="30"/>
      <c r="AH11" s="26"/>
      <c r="AI11" s="26"/>
    </row>
    <row r="12" spans="2:35" s="22" customFormat="1" ht="13.5">
      <c r="B12" s="20" t="s">
        <v>89</v>
      </c>
      <c r="C12" s="21"/>
      <c r="D12" s="21"/>
      <c r="E12" s="21"/>
      <c r="F12" s="21"/>
      <c r="G12" s="21"/>
      <c r="H12" s="23"/>
      <c r="I12" s="6"/>
      <c r="J12" s="6"/>
      <c r="K12" s="6"/>
      <c r="L12" s="6"/>
      <c r="M12" s="6"/>
      <c r="N12" s="6"/>
      <c r="O12" s="6"/>
      <c r="P12" s="6"/>
      <c r="Q12" s="6">
        <v>157</v>
      </c>
      <c r="R12" s="6">
        <v>196</v>
      </c>
      <c r="S12" s="6"/>
      <c r="T12" s="6"/>
      <c r="U12" s="6"/>
      <c r="V12" s="10"/>
      <c r="W12" s="8"/>
      <c r="X12" s="9"/>
      <c r="Y12" s="9"/>
      <c r="Z12" s="9"/>
      <c r="AA12" s="9"/>
      <c r="AB12" s="9"/>
      <c r="AC12" s="9"/>
      <c r="AD12" s="15"/>
      <c r="AE12" s="16"/>
      <c r="AF12" s="16"/>
      <c r="AG12" s="30"/>
      <c r="AH12" s="26"/>
      <c r="AI12" s="26"/>
    </row>
    <row r="13" spans="2:35" s="22" customFormat="1" ht="13.5">
      <c r="B13" s="20" t="s">
        <v>101</v>
      </c>
      <c r="C13" s="21"/>
      <c r="D13" s="21"/>
      <c r="E13" s="21"/>
      <c r="F13" s="21"/>
      <c r="G13" s="21"/>
      <c r="H13" s="2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  <c r="W13" s="8"/>
      <c r="X13" s="9"/>
      <c r="Y13" s="9"/>
      <c r="Z13" s="9"/>
      <c r="AA13" s="9"/>
      <c r="AB13" s="9"/>
      <c r="AC13" s="9"/>
      <c r="AD13" s="15">
        <v>493</v>
      </c>
      <c r="AE13" s="16"/>
      <c r="AF13" s="16"/>
      <c r="AG13" s="30"/>
      <c r="AH13" s="26"/>
      <c r="AI13" s="26"/>
    </row>
    <row r="14" spans="2:35" s="22" customFormat="1" ht="13.5">
      <c r="B14" s="20" t="s">
        <v>104</v>
      </c>
      <c r="C14" s="21"/>
      <c r="D14" s="21"/>
      <c r="E14" s="21"/>
      <c r="F14" s="21"/>
      <c r="G14" s="21"/>
      <c r="H14" s="2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/>
      <c r="W14" s="8"/>
      <c r="X14" s="9"/>
      <c r="Y14" s="9"/>
      <c r="Z14" s="9"/>
      <c r="AA14" s="9"/>
      <c r="AB14" s="9"/>
      <c r="AC14" s="9"/>
      <c r="AD14" s="15">
        <v>753</v>
      </c>
      <c r="AE14" s="16"/>
      <c r="AF14" s="16"/>
      <c r="AG14" s="30"/>
      <c r="AH14" s="26"/>
      <c r="AI14" s="26"/>
    </row>
    <row r="15" spans="2:35" s="22" customFormat="1" ht="13.5">
      <c r="B15" s="20" t="s">
        <v>90</v>
      </c>
      <c r="C15" s="24">
        <f aca="true" t="shared" si="0" ref="C15:Y15">SUM(C8:C12)</f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1037</v>
      </c>
      <c r="K15" s="24">
        <f t="shared" si="0"/>
        <v>5490</v>
      </c>
      <c r="L15" s="24">
        <f t="shared" si="0"/>
        <v>97</v>
      </c>
      <c r="M15" s="24">
        <f t="shared" si="0"/>
        <v>6854</v>
      </c>
      <c r="N15" s="24">
        <f t="shared" si="0"/>
        <v>1555</v>
      </c>
      <c r="O15" s="24">
        <f t="shared" si="0"/>
        <v>0</v>
      </c>
      <c r="P15" s="24">
        <f t="shared" si="0"/>
        <v>11314</v>
      </c>
      <c r="Q15" s="24">
        <f t="shared" si="0"/>
        <v>6038</v>
      </c>
      <c r="R15" s="24">
        <f t="shared" si="0"/>
        <v>4676</v>
      </c>
      <c r="S15" s="24">
        <f t="shared" si="0"/>
        <v>6080</v>
      </c>
      <c r="T15" s="24">
        <f t="shared" si="0"/>
        <v>3238</v>
      </c>
      <c r="U15" s="24">
        <f t="shared" si="0"/>
        <v>41.11595</v>
      </c>
      <c r="V15" s="24">
        <f t="shared" si="0"/>
        <v>305</v>
      </c>
      <c r="W15" s="24">
        <f t="shared" si="0"/>
        <v>375</v>
      </c>
      <c r="X15" s="24">
        <f t="shared" si="0"/>
        <v>1451</v>
      </c>
      <c r="Y15" s="24">
        <f t="shared" si="0"/>
        <v>1175</v>
      </c>
      <c r="Z15" s="24">
        <f>SUM(Z8:Z12)</f>
        <v>2400</v>
      </c>
      <c r="AA15" s="24">
        <f>SUM(AA8:AA12)</f>
        <v>10970</v>
      </c>
      <c r="AB15" s="24">
        <f>SUM(AB8:AB12)</f>
        <v>1978</v>
      </c>
      <c r="AC15" s="24">
        <f>SUM(AC8:AC12)</f>
        <v>5666</v>
      </c>
      <c r="AD15" s="11">
        <f>SUM(AD8:AD14)</f>
        <v>11450</v>
      </c>
      <c r="AE15" s="11">
        <f>SUM(AE8:AE14)</f>
        <v>4344</v>
      </c>
      <c r="AF15" s="11">
        <f>SUM(AF8:AF14)</f>
        <v>2258</v>
      </c>
      <c r="AG15" s="31">
        <f>SUM(AG8:AG14)</f>
        <v>1588</v>
      </c>
      <c r="AH15" s="28">
        <f>SUM(AH8:AH14)</f>
        <v>3938</v>
      </c>
      <c r="AI15" s="28">
        <f>SUM(AI8:AI14)</f>
        <v>0</v>
      </c>
    </row>
    <row r="16" spans="2:35" s="22" customFormat="1" ht="13.5">
      <c r="B16" s="20" t="s">
        <v>91</v>
      </c>
      <c r="C16" s="8">
        <f aca="true" t="shared" si="1" ref="C16:AD16">C7+C15</f>
        <v>15329</v>
      </c>
      <c r="D16" s="8">
        <f t="shared" si="1"/>
        <v>16064</v>
      </c>
      <c r="E16" s="8">
        <f t="shared" si="1"/>
        <v>16623</v>
      </c>
      <c r="F16" s="8">
        <f t="shared" si="1"/>
        <v>17157</v>
      </c>
      <c r="G16" s="8">
        <f t="shared" si="1"/>
        <v>18152</v>
      </c>
      <c r="H16" s="8">
        <f t="shared" si="1"/>
        <v>19209</v>
      </c>
      <c r="I16" s="8">
        <f t="shared" si="1"/>
        <v>20226</v>
      </c>
      <c r="J16" s="8">
        <f t="shared" si="1"/>
        <v>22384</v>
      </c>
      <c r="K16" s="8">
        <f t="shared" si="1"/>
        <v>28153</v>
      </c>
      <c r="L16" s="8">
        <f t="shared" si="1"/>
        <v>23682</v>
      </c>
      <c r="M16" s="8">
        <f t="shared" si="1"/>
        <v>31849</v>
      </c>
      <c r="N16" s="8">
        <f t="shared" si="1"/>
        <v>29660</v>
      </c>
      <c r="O16" s="8">
        <f t="shared" si="1"/>
        <v>30026</v>
      </c>
      <c r="P16" s="8">
        <f t="shared" si="1"/>
        <v>41636</v>
      </c>
      <c r="Q16" s="8">
        <f t="shared" si="1"/>
        <v>37605</v>
      </c>
      <c r="R16" s="8">
        <f t="shared" si="1"/>
        <v>37536</v>
      </c>
      <c r="S16" s="8">
        <f t="shared" si="1"/>
        <v>40765</v>
      </c>
      <c r="T16" s="8">
        <f t="shared" si="1"/>
        <v>38682</v>
      </c>
      <c r="U16" s="8">
        <f t="shared" si="1"/>
        <v>36014.77864</v>
      </c>
      <c r="V16" s="8">
        <f t="shared" si="1"/>
        <v>36389</v>
      </c>
      <c r="W16" s="8">
        <f t="shared" si="1"/>
        <v>36155</v>
      </c>
      <c r="X16" s="8">
        <f t="shared" si="1"/>
        <v>37194</v>
      </c>
      <c r="Y16" s="8">
        <f t="shared" si="1"/>
        <v>36288</v>
      </c>
      <c r="Z16" s="8">
        <f t="shared" si="1"/>
        <v>38108</v>
      </c>
      <c r="AA16" s="8">
        <f t="shared" si="1"/>
        <v>46609</v>
      </c>
      <c r="AB16" s="8">
        <f t="shared" si="1"/>
        <v>37868</v>
      </c>
      <c r="AC16" s="8">
        <f t="shared" si="1"/>
        <v>42319</v>
      </c>
      <c r="AD16" s="8">
        <f t="shared" si="1"/>
        <v>48376</v>
      </c>
      <c r="AE16" s="8">
        <v>40442</v>
      </c>
      <c r="AF16" s="8">
        <v>38771</v>
      </c>
      <c r="AG16" s="32">
        <v>36364</v>
      </c>
      <c r="AH16" s="38">
        <v>38707</v>
      </c>
      <c r="AI16" s="38">
        <v>34868</v>
      </c>
    </row>
    <row r="17" spans="27:35" ht="13.5">
      <c r="AA17" s="1" t="s">
        <v>92</v>
      </c>
      <c r="AH17" s="29"/>
      <c r="AI17" s="29"/>
    </row>
    <row r="18" spans="27:35" ht="13.5">
      <c r="AA18" s="18" t="s">
        <v>118</v>
      </c>
      <c r="AH18" s="29"/>
      <c r="AI18" s="29"/>
    </row>
    <row r="19" ht="13.5">
      <c r="AD19" s="18"/>
    </row>
    <row r="20" spans="30:33" ht="13.5">
      <c r="AD20" s="17"/>
      <c r="AG20" s="39"/>
    </row>
    <row r="21" ht="13.5">
      <c r="AD21" s="17"/>
    </row>
    <row r="22" ht="13.5">
      <c r="AD22" s="18"/>
    </row>
  </sheetData>
  <sheetProtection/>
  <mergeCells count="5">
    <mergeCell ref="N3:R3"/>
    <mergeCell ref="S3:W3"/>
    <mergeCell ref="X3:AB3"/>
    <mergeCell ref="AC3:AG3"/>
    <mergeCell ref="AH3:AI3"/>
  </mergeCell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"/>
  <sheetViews>
    <sheetView zoomScalePageLayoutView="0" workbookViewId="0" topLeftCell="A1">
      <selection activeCell="Q12" sqref="Q12"/>
    </sheetView>
  </sheetViews>
  <sheetFormatPr defaultColWidth="9.00390625" defaultRowHeight="13.5"/>
  <sheetData>
    <row r="3" spans="1:2" ht="13.5">
      <c r="A3" t="s">
        <v>0</v>
      </c>
      <c r="B3" t="s">
        <v>93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"/>
  <sheetViews>
    <sheetView zoomScalePageLayoutView="0" workbookViewId="0" topLeftCell="A1">
      <selection activeCell="B4" sqref="B4"/>
    </sheetView>
  </sheetViews>
  <sheetFormatPr defaultColWidth="9.00390625" defaultRowHeight="13.5"/>
  <sheetData>
    <row r="3" spans="1:2" ht="13.5">
      <c r="A3" t="s">
        <v>0</v>
      </c>
      <c r="B3" t="s">
        <v>93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3">
      <selection activeCell="A1" sqref="A1:B1"/>
    </sheetView>
  </sheetViews>
  <sheetFormatPr defaultColWidth="9.00390625" defaultRowHeight="13.5"/>
  <sheetData>
    <row r="1" spans="1:2" ht="13.5">
      <c r="A1" t="s">
        <v>0</v>
      </c>
      <c r="B1" t="s">
        <v>93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zoomScale="55" zoomScaleNormal="55" zoomScalePageLayoutView="0" workbookViewId="0" topLeftCell="AC1">
      <selection activeCell="AJ59" sqref="AJ59"/>
    </sheetView>
  </sheetViews>
  <sheetFormatPr defaultColWidth="9.00390625" defaultRowHeight="13.5"/>
  <sheetData>
    <row r="1" spans="1:2" ht="13.5">
      <c r="A1" t="s">
        <v>0</v>
      </c>
      <c r="B1" t="s">
        <v>93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MRI</cp:lastModifiedBy>
  <cp:lastPrinted>2012-09-26T07:30:56Z</cp:lastPrinted>
  <dcterms:created xsi:type="dcterms:W3CDTF">2012-01-18T08:56:00Z</dcterms:created>
  <dcterms:modified xsi:type="dcterms:W3CDTF">2017-10-17T08:57:21Z</dcterms:modified>
  <cp:category/>
  <cp:version/>
  <cp:contentType/>
  <cp:contentStatus/>
</cp:coreProperties>
</file>