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8892" activeTab="0"/>
  </bookViews>
  <sheets>
    <sheet name="S52年度" sheetId="1" r:id="rId1"/>
    <sheet name="S53年度" sheetId="2" r:id="rId2"/>
    <sheet name="S54年度" sheetId="3" r:id="rId3"/>
    <sheet name="S55年度" sheetId="4" r:id="rId4"/>
    <sheet name="S56年度" sheetId="5" r:id="rId5"/>
    <sheet name="S57年度" sheetId="6" r:id="rId6"/>
    <sheet name="S58年度" sheetId="7" r:id="rId7"/>
    <sheet name="S59年度" sheetId="8" r:id="rId8"/>
    <sheet name="S60年度" sheetId="9" r:id="rId9"/>
    <sheet name="S61年度" sheetId="10" r:id="rId10"/>
    <sheet name="S62年度" sheetId="11" r:id="rId11"/>
    <sheet name="S63年度" sheetId="12" r:id="rId12"/>
  </sheets>
  <definedNames>
    <definedName name="_xlnm.Print_Area" localSheetId="0">'S52年度'!$A$1:$S$30</definedName>
    <definedName name="_xlnm.Print_Area" localSheetId="1">'S53年度'!$A$1:$Q$30</definedName>
    <definedName name="_xlnm.Print_Area" localSheetId="2">'S54年度'!$A$1:$P$33</definedName>
    <definedName name="_xlnm.Print_Area" localSheetId="3">'S55年度'!$A$1:$P$36</definedName>
    <definedName name="_xlnm.Print_Area" localSheetId="4">'S56年度'!$A$1:$P$36</definedName>
    <definedName name="_xlnm.Print_Area" localSheetId="5">'S57年度'!$A$1:$P$36</definedName>
    <definedName name="_xlnm.Print_Area" localSheetId="6">'S58年度'!$A$1:$P$36</definedName>
    <definedName name="_xlnm.Print_Area" localSheetId="7">'S59年度'!$A$1:$P$38</definedName>
    <definedName name="_xlnm.Print_Area" localSheetId="8">'S60年度'!$A$1:$P$40</definedName>
    <definedName name="_xlnm.Print_Area" localSheetId="9">'S61年度'!$A$1:$P$39</definedName>
    <definedName name="_xlnm.Print_Area" localSheetId="10">'S62年度'!$A$1:$P$36</definedName>
    <definedName name="_xlnm.Print_Area" localSheetId="11">'S63年度'!$A$1:$P$37</definedName>
  </definedNames>
  <calcPr fullCalcOnLoad="1"/>
</workbook>
</file>

<file path=xl/comments1.xml><?xml version="1.0" encoding="utf-8"?>
<comments xmlns="http://schemas.openxmlformats.org/spreadsheetml/2006/main">
  <authors>
    <author>mc1</author>
  </authors>
  <commentList>
    <comment ref="D3" authorId="0">
      <text>
        <r>
          <rPr>
            <b/>
            <sz val="9"/>
            <rFont val="ＭＳ Ｐゴシック"/>
            <family val="3"/>
          </rPr>
          <t>試験研究機関定員欄は総数（下段）のみ入力</t>
        </r>
      </text>
    </comment>
    <comment ref="B30" authorId="0">
      <text>
        <r>
          <rPr>
            <b/>
            <sz val="9"/>
            <rFont val="ＭＳ Ｐゴシック"/>
            <family val="3"/>
          </rPr>
          <t>内数は入力せず、下段のみ入力</t>
        </r>
      </text>
    </comment>
    <comment ref="B29" authorId="0">
      <text>
        <r>
          <rPr>
            <b/>
            <sz val="9"/>
            <rFont val="ＭＳ Ｐゴシック"/>
            <family val="3"/>
          </rPr>
          <t xml:space="preserve">（債）は入力せず下段のみ入力
</t>
        </r>
      </text>
    </comment>
    <comment ref="K3" authorId="0">
      <text>
        <r>
          <rPr>
            <b/>
            <sz val="9"/>
            <rFont val="ＭＳ Ｐゴシック"/>
            <family val="3"/>
          </rPr>
          <t>試験研究機関定員欄は総数（下段）のみ入力</t>
        </r>
      </text>
    </comment>
  </commentList>
</comments>
</file>

<file path=xl/comments10.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5" authorId="0">
      <text>
        <r>
          <rPr>
            <b/>
            <sz val="9"/>
            <rFont val="ＭＳ Ｐゴシック"/>
            <family val="3"/>
          </rPr>
          <t>内数は入力せず、下段のみ入力</t>
        </r>
      </text>
    </comment>
    <comment ref="B38" authorId="0">
      <text>
        <r>
          <rPr>
            <b/>
            <sz val="9"/>
            <rFont val="ＭＳ Ｐゴシック"/>
            <family val="3"/>
          </rPr>
          <t xml:space="preserve">（債）は入力せず下段のみ入力
</t>
        </r>
      </text>
    </comment>
  </commentList>
</comments>
</file>

<file path=xl/comments11.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5" authorId="0">
      <text>
        <r>
          <rPr>
            <b/>
            <sz val="9"/>
            <rFont val="ＭＳ Ｐゴシック"/>
            <family val="3"/>
          </rPr>
          <t>試験研究機関定員欄は総数（下段）のみ入力</t>
        </r>
      </text>
    </comment>
  </commentList>
</comments>
</file>

<file path=xl/comments12.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5" authorId="0">
      <text>
        <r>
          <rPr>
            <b/>
            <sz val="9"/>
            <rFont val="ＭＳ Ｐゴシック"/>
            <family val="3"/>
          </rPr>
          <t>試験研究機関定員欄は総数（下段）のみ入力</t>
        </r>
      </text>
    </comment>
  </commentList>
</comments>
</file>

<file path=xl/comments2.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List>
</comments>
</file>

<file path=xl/comments3.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2" authorId="0">
      <text>
        <r>
          <rPr>
            <b/>
            <sz val="9"/>
            <rFont val="ＭＳ Ｐゴシック"/>
            <family val="3"/>
          </rPr>
          <t>内数は入力せず、下段のみ入力</t>
        </r>
      </text>
    </comment>
    <comment ref="B33" authorId="0">
      <text>
        <r>
          <rPr>
            <b/>
            <sz val="9"/>
            <rFont val="ＭＳ Ｐゴシック"/>
            <family val="3"/>
          </rPr>
          <t xml:space="preserve">（債）は入力せず下段のみ入力
</t>
        </r>
      </text>
    </comment>
  </commentList>
</comments>
</file>

<file path=xl/comments4.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4" authorId="0">
      <text>
        <r>
          <rPr>
            <b/>
            <sz val="9"/>
            <rFont val="ＭＳ Ｐゴシック"/>
            <family val="3"/>
          </rPr>
          <t>内数は入力せず、下段のみ入力</t>
        </r>
      </text>
    </comment>
    <comment ref="B35" authorId="0">
      <text>
        <r>
          <rPr>
            <b/>
            <sz val="9"/>
            <rFont val="ＭＳ Ｐゴシック"/>
            <family val="3"/>
          </rPr>
          <t xml:space="preserve">（債）は入力せず下段のみ入力
</t>
        </r>
      </text>
    </comment>
  </commentList>
</comments>
</file>

<file path=xl/comments5.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4" authorId="0">
      <text>
        <r>
          <rPr>
            <b/>
            <sz val="9"/>
            <rFont val="ＭＳ Ｐゴシック"/>
            <family val="3"/>
          </rPr>
          <t>内数は入力せず、下段のみ入力</t>
        </r>
      </text>
    </comment>
    <comment ref="B35" authorId="0">
      <text>
        <r>
          <rPr>
            <b/>
            <sz val="9"/>
            <rFont val="ＭＳ Ｐゴシック"/>
            <family val="3"/>
          </rPr>
          <t xml:space="preserve">（債）は入力せず下段のみ入力
</t>
        </r>
      </text>
    </comment>
  </commentList>
</comments>
</file>

<file path=xl/comments6.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4" authorId="0">
      <text>
        <r>
          <rPr>
            <b/>
            <sz val="9"/>
            <rFont val="ＭＳ Ｐゴシック"/>
            <family val="3"/>
          </rPr>
          <t>内数は入力せず、下段のみ入力</t>
        </r>
      </text>
    </comment>
    <comment ref="B35" authorId="0">
      <text>
        <r>
          <rPr>
            <b/>
            <sz val="9"/>
            <rFont val="ＭＳ Ｐゴシック"/>
            <family val="3"/>
          </rPr>
          <t xml:space="preserve">（債）は入力せず下段のみ入力
</t>
        </r>
      </text>
    </comment>
  </commentList>
</comments>
</file>

<file path=xl/comments7.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4" authorId="0">
      <text>
        <r>
          <rPr>
            <b/>
            <sz val="9"/>
            <rFont val="ＭＳ Ｐゴシック"/>
            <family val="3"/>
          </rPr>
          <t>内数は入力せず、下段のみ入力</t>
        </r>
      </text>
    </comment>
    <comment ref="B35" authorId="0">
      <text>
        <r>
          <rPr>
            <b/>
            <sz val="9"/>
            <rFont val="ＭＳ Ｐゴシック"/>
            <family val="3"/>
          </rPr>
          <t xml:space="preserve">（債）は入力せず下段のみ入力
</t>
        </r>
      </text>
    </comment>
  </commentList>
</comments>
</file>

<file path=xl/comments8.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4" authorId="0">
      <text>
        <r>
          <rPr>
            <b/>
            <sz val="9"/>
            <rFont val="ＭＳ Ｐゴシック"/>
            <family val="3"/>
          </rPr>
          <t>内数は入力せず、下段のみ入力</t>
        </r>
      </text>
    </comment>
    <comment ref="B37" authorId="0">
      <text>
        <r>
          <rPr>
            <b/>
            <sz val="9"/>
            <rFont val="ＭＳ Ｐゴシック"/>
            <family val="3"/>
          </rPr>
          <t xml:space="preserve">（債）は入力せず下段のみ入力
</t>
        </r>
      </text>
    </comment>
  </commentList>
</comments>
</file>

<file path=xl/comments9.xml><?xml version="1.0" encoding="utf-8"?>
<comments xmlns="http://schemas.openxmlformats.org/spreadsheetml/2006/main">
  <authors>
    <author>mc1</author>
  </authors>
  <commentList>
    <comment ref="E3" authorId="0">
      <text>
        <r>
          <rPr>
            <b/>
            <sz val="9"/>
            <rFont val="ＭＳ Ｐゴシック"/>
            <family val="3"/>
          </rPr>
          <t>試験研究機関定員欄は総数（下段）のみ入力</t>
        </r>
      </text>
    </comment>
    <comment ref="B35" authorId="0">
      <text>
        <r>
          <rPr>
            <b/>
            <sz val="9"/>
            <rFont val="ＭＳ Ｐゴシック"/>
            <family val="3"/>
          </rPr>
          <t>内数は入力せず、下段のみ入力</t>
        </r>
      </text>
    </comment>
    <comment ref="B39" authorId="0">
      <text>
        <r>
          <rPr>
            <b/>
            <sz val="9"/>
            <rFont val="ＭＳ Ｐゴシック"/>
            <family val="3"/>
          </rPr>
          <t xml:space="preserve">（債）は入力せず下段のみ入力
</t>
        </r>
      </text>
    </comment>
  </commentList>
</comments>
</file>

<file path=xl/sharedStrings.xml><?xml version="1.0" encoding="utf-8"?>
<sst xmlns="http://schemas.openxmlformats.org/spreadsheetml/2006/main" count="2471" uniqueCount="253">
  <si>
    <t>区分</t>
  </si>
  <si>
    <t>省庁別</t>
  </si>
  <si>
    <t>試験研究機関経費</t>
  </si>
  <si>
    <t>助成費・政府出資金等</t>
  </si>
  <si>
    <t>行政費その他</t>
  </si>
  <si>
    <t>小計A</t>
  </si>
  <si>
    <t>対前年度増減率%</t>
  </si>
  <si>
    <t>（参考）</t>
  </si>
  <si>
    <t>宇宙関係費</t>
  </si>
  <si>
    <t>原子力関係費</t>
  </si>
  <si>
    <t>B</t>
  </si>
  <si>
    <t>エネルギー対策費中の研究関係費</t>
  </si>
  <si>
    <t>A+B</t>
  </si>
  <si>
    <t>合計</t>
  </si>
  <si>
    <t>事項</t>
  </si>
  <si>
    <t>科学技術振興費</t>
  </si>
  <si>
    <t>国会</t>
  </si>
  <si>
    <t>総理府</t>
  </si>
  <si>
    <t>警察庁</t>
  </si>
  <si>
    <t>北海道開発庁</t>
  </si>
  <si>
    <t>経済企画庁</t>
  </si>
  <si>
    <t>科学技術庁</t>
  </si>
  <si>
    <t>環境庁</t>
  </si>
  <si>
    <t>国土庁</t>
  </si>
  <si>
    <t>法務省</t>
  </si>
  <si>
    <t>外務省</t>
  </si>
  <si>
    <t>大蔵省</t>
  </si>
  <si>
    <t>文部省</t>
  </si>
  <si>
    <t>厚生省</t>
  </si>
  <si>
    <t>農林水産省</t>
  </si>
  <si>
    <t>通商産業省</t>
  </si>
  <si>
    <t>運輸省</t>
  </si>
  <si>
    <t>郵政省</t>
  </si>
  <si>
    <t>労働省</t>
  </si>
  <si>
    <t>建設省</t>
  </si>
  <si>
    <t>自治省</t>
  </si>
  <si>
    <t>小計A'</t>
  </si>
  <si>
    <t>小計B'</t>
  </si>
  <si>
    <t>合計A'+B'</t>
  </si>
  <si>
    <t>（単位：千円）</t>
  </si>
  <si>
    <t>-</t>
  </si>
  <si>
    <t>△37人</t>
  </si>
  <si>
    <t>-</t>
  </si>
  <si>
    <t>注）</t>
  </si>
  <si>
    <t>１．本表は科学技術に関する経費のうち、一般会計の主要経費区分である科学技術振興費及びエネルギー対策費中の研究関係費（研究開発費、国際機関分担金等をいう。）を取りまとめたものである。</t>
  </si>
  <si>
    <t>３．本表は、科学技術庁が集計したものである。</t>
  </si>
  <si>
    <t>２．試験研究機関定員欄のうち（）内は、研究職定員数である。</t>
  </si>
  <si>
    <t>　　なお、文部省の緯度観測所は63年度中において、国立学校特別会計中の国立天文台（仮称）に統合されるため、試験研究機関の定員の増減については、62年度の緯度観測所分（定員52人、うち研究職36人）を除いて計算している。</t>
  </si>
  <si>
    <t>昭和63年度科学技術振興費等予算（省庁別総括表）</t>
  </si>
  <si>
    <t>試験研究機関定員（人）</t>
  </si>
  <si>
    <t>区分</t>
  </si>
  <si>
    <t>省庁別</t>
  </si>
  <si>
    <t>行政費その他</t>
  </si>
  <si>
    <t>小計A</t>
  </si>
  <si>
    <t>B</t>
  </si>
  <si>
    <t>A+B</t>
  </si>
  <si>
    <t>-</t>
  </si>
  <si>
    <t>-</t>
  </si>
  <si>
    <t>-</t>
  </si>
  <si>
    <t>-</t>
  </si>
  <si>
    <t>-</t>
  </si>
  <si>
    <t>-</t>
  </si>
  <si>
    <t>-</t>
  </si>
  <si>
    <t>-</t>
  </si>
  <si>
    <t>-</t>
  </si>
  <si>
    <t>-</t>
  </si>
  <si>
    <t>昭和62年度科学技術振興費等予算（省庁別総括表）</t>
  </si>
  <si>
    <t>助成費等</t>
  </si>
  <si>
    <t>２．試験研究機関定員欄のうち（）内は、研究職定員数で内数である。</t>
  </si>
  <si>
    <t>△90人</t>
  </si>
  <si>
    <t>区分</t>
  </si>
  <si>
    <t>省庁別</t>
  </si>
  <si>
    <t>試験研究機関経費</t>
  </si>
  <si>
    <t>助成費等</t>
  </si>
  <si>
    <t>行政費その他</t>
  </si>
  <si>
    <t>小計A</t>
  </si>
  <si>
    <t>B</t>
  </si>
  <si>
    <t>A+B</t>
  </si>
  <si>
    <t>-</t>
  </si>
  <si>
    <t>-</t>
  </si>
  <si>
    <t>-</t>
  </si>
  <si>
    <t>-</t>
  </si>
  <si>
    <t>-</t>
  </si>
  <si>
    <t>-</t>
  </si>
  <si>
    <t>-</t>
  </si>
  <si>
    <t>-</t>
  </si>
  <si>
    <t>-</t>
  </si>
  <si>
    <t>-</t>
  </si>
  <si>
    <t>-</t>
  </si>
  <si>
    <t>-</t>
  </si>
  <si>
    <t>昭和61年度科学技術振興費等予算（省庁別総括表）</t>
  </si>
  <si>
    <t>３．厚生省の国立精神衛生研究所経費（60年度　361百万円,61年度　174百万円）については、61年度の年度途中において国立病院特別会計の国立精神・神経センター（仮称）に統合され振替計上される。</t>
  </si>
  <si>
    <t>４．(債)は国庫債務負担行為限度額である。</t>
  </si>
  <si>
    <t>科学技術振興費</t>
  </si>
  <si>
    <t>科学技術振興費</t>
  </si>
  <si>
    <t>-</t>
  </si>
  <si>
    <t>-</t>
  </si>
  <si>
    <t>２．試験研究機関定員の欄において、（　）書きで示した上段の数値は研究職定員数あり、下段の総定員の内数である。</t>
  </si>
  <si>
    <t>△111人</t>
  </si>
  <si>
    <t>3.0(※3.1)</t>
  </si>
  <si>
    <t>3.0(※3.1)</t>
  </si>
  <si>
    <t>2.5(※2.5)</t>
  </si>
  <si>
    <t>1.9(※1.9)</t>
  </si>
  <si>
    <t>1.9(※1.9)</t>
  </si>
  <si>
    <t>試験研究機関経費</t>
  </si>
  <si>
    <t>助成費等</t>
  </si>
  <si>
    <t>-</t>
  </si>
  <si>
    <t>その他（エネルギー関係分）</t>
  </si>
  <si>
    <t>小計A</t>
  </si>
  <si>
    <t>合計A+A'</t>
  </si>
  <si>
    <t>宇宙関係費</t>
  </si>
  <si>
    <t>原子力関係費</t>
  </si>
  <si>
    <t>小計B</t>
  </si>
  <si>
    <t>対前年度増加率%</t>
  </si>
  <si>
    <t>その他（エネルギー関係分）</t>
  </si>
  <si>
    <t>B'</t>
  </si>
  <si>
    <t>B+B'</t>
  </si>
  <si>
    <t>対前年度増加率%</t>
  </si>
  <si>
    <t>試験研究機関定員</t>
  </si>
  <si>
    <t>昭和52年度科学技術振興費総括表（前年度当初予算額との対比）</t>
  </si>
  <si>
    <t>３）定員欄は試験研究機関定員で、上段（　）内は研究職定員で下段の内数である。</t>
  </si>
  <si>
    <t>省庁別</t>
  </si>
  <si>
    <t>試験研究機関経費</t>
  </si>
  <si>
    <t>助成費等</t>
  </si>
  <si>
    <t>行政費その他</t>
  </si>
  <si>
    <t>宇宙関係費</t>
  </si>
  <si>
    <t>原子力関係費</t>
  </si>
  <si>
    <t>-</t>
  </si>
  <si>
    <t>備考）</t>
  </si>
  <si>
    <t>１）前年度成立当初予算額との対比である。</t>
  </si>
  <si>
    <t>２）(債)は国庫債務負担行為限度額である。</t>
  </si>
  <si>
    <t>注１）定員欄は試験研究機関定員で、上段（　）内は研究職定員で下段の内数である。</t>
  </si>
  <si>
    <t>注２）(債)は国庫債務負担行為限度額である。</t>
  </si>
  <si>
    <t>農林省</t>
  </si>
  <si>
    <t>合計</t>
  </si>
  <si>
    <t>合計A</t>
  </si>
  <si>
    <t>合計B</t>
  </si>
  <si>
    <t>対前年度増減額</t>
  </si>
  <si>
    <t>B-A</t>
  </si>
  <si>
    <t>B-A/A%</t>
  </si>
  <si>
    <t>昭和51年度予算額</t>
  </si>
  <si>
    <t>昭和52年度予算額</t>
  </si>
  <si>
    <t>対前年度増減額</t>
  </si>
  <si>
    <t>対前年度増減率（%）</t>
  </si>
  <si>
    <t>対前年度増減率</t>
  </si>
  <si>
    <t>昭和54年度科学技術振興費等総括表（前年度当初予算額との対比）</t>
  </si>
  <si>
    <t>　　厚生省の対前年度増減率欄（※）内の数字は、この振替分を考慮したものである。なお、試験研究機関定員の増減については、60年度から国立精神衛生研究所分（定員41人、うち研究職28人）を除いて計算している。</t>
  </si>
  <si>
    <t>(※7.2)6.4</t>
  </si>
  <si>
    <t>(※2.5)2.5</t>
  </si>
  <si>
    <t>(※1.9)1.9</t>
  </si>
  <si>
    <t>(※7.2)6.4</t>
  </si>
  <si>
    <t>宇宙関係費</t>
  </si>
  <si>
    <t>※黄色いセルは</t>
  </si>
  <si>
    <t>科学技術振興費</t>
  </si>
  <si>
    <t>対前年度増加率%</t>
  </si>
  <si>
    <t>省庁別</t>
  </si>
  <si>
    <t>試験研究機関経費</t>
  </si>
  <si>
    <t>助成費等</t>
  </si>
  <si>
    <t>行政費その他</t>
  </si>
  <si>
    <t>宇宙関係費</t>
  </si>
  <si>
    <t>原子力関係費</t>
  </si>
  <si>
    <t>小計B</t>
  </si>
  <si>
    <t>B'</t>
  </si>
  <si>
    <t>B+B'</t>
  </si>
  <si>
    <t>-</t>
  </si>
  <si>
    <t>昭和55年度科学技術振興費等</t>
  </si>
  <si>
    <t>注）</t>
  </si>
  <si>
    <t>２．定員欄は試験研究機関定員で、上段（　）内は研究職定員で下段の内数である。</t>
  </si>
  <si>
    <t>３．(債)は国庫債務負担行為限度額である。</t>
  </si>
  <si>
    <t>５．本表は、科学技術庁が集計したものである。</t>
  </si>
  <si>
    <t>４．本表は、科学技術庁が集計したものである。</t>
  </si>
  <si>
    <t>対前年度増加率（%）</t>
  </si>
  <si>
    <t>エネルギー対策費中の研究関係費</t>
  </si>
  <si>
    <t>エネルギー対策費中の研究関係費</t>
  </si>
  <si>
    <t>注）</t>
  </si>
  <si>
    <t>３．(債)は国庫債務負担行為限度額である。</t>
  </si>
  <si>
    <t>昭和56年度科学技術振興費等総括表</t>
  </si>
  <si>
    <t>対前年度増減率%</t>
  </si>
  <si>
    <t>合計B</t>
  </si>
  <si>
    <t>対前年度増減率%</t>
  </si>
  <si>
    <t>合計A</t>
  </si>
  <si>
    <t>合計A'</t>
  </si>
  <si>
    <t>-</t>
  </si>
  <si>
    <t>△103人</t>
  </si>
  <si>
    <t>対前年度増減率%</t>
  </si>
  <si>
    <t>昭和57年度科学技術振興費等総括表</t>
  </si>
  <si>
    <t>合計A</t>
  </si>
  <si>
    <t>合計B'</t>
  </si>
  <si>
    <t>△115人</t>
  </si>
  <si>
    <t>合計A</t>
  </si>
  <si>
    <t>合計A'</t>
  </si>
  <si>
    <t>合計B'</t>
  </si>
  <si>
    <t>昭和58年度科学技術振興費等予算（総括表）</t>
  </si>
  <si>
    <t>△140人</t>
  </si>
  <si>
    <t>昭和60年度科学技術振興費等予算（省庁別総括表）</t>
  </si>
  <si>
    <t>△185人</t>
  </si>
  <si>
    <t>0.1(※0.5)</t>
  </si>
  <si>
    <t>2.3(※3.7)</t>
  </si>
  <si>
    <t>4.2(※5.0)</t>
  </si>
  <si>
    <t>1.3(※2.3)</t>
  </si>
  <si>
    <t>2.9(※3.6)</t>
  </si>
  <si>
    <t>4.1(※6.0)</t>
  </si>
  <si>
    <t>4.4(※6.4)</t>
  </si>
  <si>
    <t>新規</t>
  </si>
  <si>
    <t>0.9(※2.1)</t>
  </si>
  <si>
    <t>1.3(※2.3)</t>
  </si>
  <si>
    <t>2.9(※3.6)</t>
  </si>
  <si>
    <t>2.9(※3.6)</t>
  </si>
  <si>
    <t>5.7(※6.7)</t>
  </si>
  <si>
    <t>5.9(※6.9)</t>
  </si>
  <si>
    <t>0.9(※2.1)</t>
  </si>
  <si>
    <t>　また、試験研究機関定員の欄において、（　）書きで示した上段の数値は研究職定員数あり、下段の総定員の内数である。</t>
  </si>
  <si>
    <t>３．科学技術庁の対前年度増減率欄の（※）内の数字は、昭和60年度に置いて新たに計上された産業投資特別会計からの日本科学技術情報センターへの出資分（2,900百万円）を加えたものである。</t>
  </si>
  <si>
    <t>５．(債)は国庫債務負担行為限度額である。</t>
  </si>
  <si>
    <t>６．本表は、科学技術庁が集計したものである。</t>
  </si>
  <si>
    <t>-</t>
  </si>
  <si>
    <t>対前年度増減率%</t>
  </si>
  <si>
    <t>昭和59年度科学技術振興費等予算（省庁別総括表）</t>
  </si>
  <si>
    <t>△104人</t>
  </si>
  <si>
    <t>３．昭和59年度においては、文部省の国立遺伝学研究所（58年度予算766百万円）の国立大学共同利用期間への改組にともない、対前年度増減率の欄には、参考のため、58年度分から国立遺伝学研究所を除いて計算した数値を（）書きに示してある。</t>
  </si>
  <si>
    <t>４．(債)は国庫債務負担行為限度額である。</t>
  </si>
  <si>
    <t>0.6(1.1）</t>
  </si>
  <si>
    <t>0.6(1.1)</t>
  </si>
  <si>
    <t>小計A'</t>
  </si>
  <si>
    <t>小計B'</t>
  </si>
  <si>
    <t>小計A</t>
  </si>
  <si>
    <t>3.2(3.4)</t>
  </si>
  <si>
    <t>0.6(0.7)</t>
  </si>
  <si>
    <t>1.4(2.8)</t>
  </si>
  <si>
    <t>２．科学技術庁の一般的管理的経費など（60年度予算16,843百万円）は除かれている</t>
  </si>
  <si>
    <t>４．昭和60年度において、文部省の統計数理研究所経費（59年度予算額650百万円）については、国立共同利用機関への改組要求に伴い、一般会計（科学技術振興費）から、国立学校特別会計へ振替え計上されている。文部省の対前年度増減率欄の（※）内の数字は、この振替分を考慮したものである。なお、試験研究機関定員の増減については59年度分から統計数理研究所分（定員69人、うち研究職51人）を除いて計算している。</t>
  </si>
  <si>
    <t>-</t>
  </si>
  <si>
    <t>小計B</t>
  </si>
  <si>
    <t>合計</t>
  </si>
  <si>
    <t>２．試験研究機関定員の欄において（　）書きで示した、上段の数値は研究職定員であり、下段の総定員の内数である。</t>
  </si>
  <si>
    <t>　また、試験研究機関定員の増減については、58年度分から国立遺伝学研究所分（定員93人、うち研究職72人）を除いて計算している。</t>
  </si>
  <si>
    <t>総理府</t>
  </si>
  <si>
    <t>その他（エネルギー関係分）</t>
  </si>
  <si>
    <t>対前年度増加率%</t>
  </si>
  <si>
    <t>省庁別</t>
  </si>
  <si>
    <t>試験研究機関経費</t>
  </si>
  <si>
    <t>助成費等</t>
  </si>
  <si>
    <t>行政費その他</t>
  </si>
  <si>
    <t>宇宙関係費</t>
  </si>
  <si>
    <t>原子力関係費</t>
  </si>
  <si>
    <t>小計B</t>
  </si>
  <si>
    <t>-</t>
  </si>
  <si>
    <t>その他（エネルギー関係分）</t>
  </si>
  <si>
    <t>昭和53年度科学技術振興費等総括表</t>
  </si>
  <si>
    <t>参考　科学技術振興費</t>
  </si>
  <si>
    <t>対前年度増加額</t>
  </si>
  <si>
    <t>対前年度増加額</t>
  </si>
  <si>
    <t>△31名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</si>
</sst>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0_);[Red]\(#,##0.0\)"/>
    <numFmt numFmtId="180" formatCode="#,##0.0;&quot;△ &quot;#,##0.0"/>
    <numFmt numFmtId="181" formatCode="0.0;&quot;△ &quot;0.0"/>
    <numFmt numFmtId="182" formatCode="#,##0;&quot;△ &quot;#,##0"/>
    <numFmt numFmtId="183" formatCode="#,##0.00;&quot;△ &quot;#,##0.00"/>
    <numFmt numFmtId="184" formatCode="0.00;&quot;△ &quot;0.00"/>
    <numFmt numFmtId="185" formatCode="#,##0.00_);[Red]\(#,##0.00\)"/>
    <numFmt numFmtId="186" formatCode="#,##0_);\(#,##0\)"/>
    <numFmt numFmtId="187" formatCode="0.0_);\(0.0\)"/>
    <numFmt numFmtId="188" formatCode="##&quot;FY&quot;"/>
    <numFmt numFmtId="189" formatCode="#,##0.0;[Red]\-#,##0.0"/>
    <numFmt numFmtId="190" formatCode="0.0%"/>
    <numFmt numFmtId="191" formatCode="0.0"/>
    <numFmt numFmtId="192" formatCode="#,##0_ ;[Red]\-#,##0\ "/>
    <numFmt numFmtId="193" formatCode="0.0_ "/>
    <numFmt numFmtId="194" formatCode="#,##0.000;[Red]\-#,##0.000"/>
  </numFmts>
  <fonts count="41">
    <font>
      <sz val="11"/>
      <name val="ＭＳ Ｐゴシック"/>
      <family val="3"/>
    </font>
    <font>
      <sz val="6"/>
      <name val="ＭＳ Ｐゴシック"/>
      <family val="3"/>
    </font>
    <font>
      <sz val="10"/>
      <name val="ＭＳ Ｐゴシック"/>
      <family val="3"/>
    </font>
    <font>
      <b/>
      <sz val="9"/>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double"/>
    </border>
    <border>
      <left style="thin"/>
      <right style="thin"/>
      <top style="thin"/>
      <bottom style="double"/>
    </border>
    <border>
      <left style="thin"/>
      <right style="thin"/>
      <top>
        <color indexed="63"/>
      </top>
      <bottom style="double"/>
    </border>
    <border>
      <left style="thin"/>
      <right>
        <color indexed="63"/>
      </right>
      <top style="thin"/>
      <bottom style="double"/>
    </border>
    <border>
      <left style="thin"/>
      <right style="medium"/>
      <top style="thin"/>
      <bottom style="double"/>
    </border>
    <border>
      <left style="thin"/>
      <right style="thin"/>
      <top style="double"/>
      <bottom style="thin"/>
    </border>
    <border>
      <left style="medium"/>
      <right style="thin"/>
      <top style="double"/>
      <bottom style="thin"/>
    </border>
    <border>
      <left style="thin"/>
      <right style="medium"/>
      <top style="double"/>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double"/>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double"/>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double"/>
    </border>
    <border>
      <left>
        <color indexed="63"/>
      </left>
      <right>
        <color indexed="63"/>
      </right>
      <top style="thin"/>
      <bottom>
        <color indexed="63"/>
      </bottom>
    </border>
    <border>
      <left style="thin"/>
      <right style="medium"/>
      <top style="thin"/>
      <bottom>
        <color indexed="63"/>
      </bottom>
    </border>
    <border>
      <left>
        <color indexed="63"/>
      </left>
      <right style="thin"/>
      <top style="double"/>
      <bottom style="thin"/>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medium"/>
      <bottom>
        <color indexed="63"/>
      </bottom>
    </border>
    <border>
      <left style="medium"/>
      <right style="thin"/>
      <top style="double"/>
      <bottom>
        <color indexed="63"/>
      </bottom>
    </border>
    <border>
      <left style="medium"/>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pplyNumberFormat="0" applyFill="0" applyBorder="0" applyAlignment="0" applyProtection="0"/>
    <xf numFmtId="0" fontId="39" fillId="32" borderId="0" applyNumberFormat="0" applyBorder="0" applyAlignment="0" applyProtection="0"/>
  </cellStyleXfs>
  <cellXfs count="186">
    <xf numFmtId="0" fontId="0" fillId="0" borderId="0" xfId="0" applyAlignment="1">
      <alignment vertical="center"/>
    </xf>
    <xf numFmtId="178" fontId="0" fillId="0" borderId="0" xfId="0" applyNumberFormat="1" applyAlignment="1">
      <alignment vertical="center"/>
    </xf>
    <xf numFmtId="178" fontId="0" fillId="0" borderId="0" xfId="0" applyNumberFormat="1" applyAlignment="1">
      <alignment horizontal="right" vertical="center"/>
    </xf>
    <xf numFmtId="178" fontId="0" fillId="0" borderId="0" xfId="0" applyNumberFormat="1" applyAlignment="1">
      <alignment vertical="center" wrapText="1"/>
    </xf>
    <xf numFmtId="178" fontId="0" fillId="0" borderId="10" xfId="0" applyNumberFormat="1" applyBorder="1" applyAlignment="1">
      <alignment vertical="center" wrapText="1"/>
    </xf>
    <xf numFmtId="178" fontId="0" fillId="0" borderId="11" xfId="0" applyNumberFormat="1" applyBorder="1" applyAlignment="1">
      <alignment horizontal="right" vertical="center" wrapText="1"/>
    </xf>
    <xf numFmtId="178" fontId="0" fillId="0" borderId="12" xfId="0" applyNumberFormat="1" applyBorder="1" applyAlignment="1">
      <alignment horizontal="center" vertical="center" wrapText="1"/>
    </xf>
    <xf numFmtId="178" fontId="0" fillId="0" borderId="13" xfId="0" applyNumberFormat="1" applyBorder="1" applyAlignment="1">
      <alignment horizontal="center" vertical="center" wrapText="1"/>
    </xf>
    <xf numFmtId="178" fontId="0" fillId="0" borderId="14" xfId="0" applyNumberFormat="1" applyBorder="1" applyAlignment="1">
      <alignment horizontal="center" vertical="center" wrapText="1"/>
    </xf>
    <xf numFmtId="178" fontId="0" fillId="0" borderId="15" xfId="0" applyNumberFormat="1" applyBorder="1" applyAlignment="1">
      <alignment horizontal="center" vertical="center" wrapText="1"/>
    </xf>
    <xf numFmtId="178" fontId="0" fillId="0" borderId="16" xfId="0" applyNumberFormat="1" applyBorder="1" applyAlignment="1">
      <alignment horizontal="center" vertical="center" wrapText="1"/>
    </xf>
    <xf numFmtId="178" fontId="0" fillId="0" borderId="17" xfId="0" applyNumberFormat="1" applyBorder="1" applyAlignment="1">
      <alignment vertical="center"/>
    </xf>
    <xf numFmtId="178" fontId="0" fillId="0" borderId="18" xfId="0" applyNumberFormat="1" applyBorder="1" applyAlignment="1">
      <alignment vertical="center"/>
    </xf>
    <xf numFmtId="178" fontId="0" fillId="0" borderId="19" xfId="0" applyNumberFormat="1" applyBorder="1" applyAlignment="1">
      <alignment vertical="center"/>
    </xf>
    <xf numFmtId="178" fontId="0" fillId="0" borderId="20" xfId="0" applyNumberFormat="1" applyBorder="1" applyAlignment="1">
      <alignment vertical="center"/>
    </xf>
    <xf numFmtId="178" fontId="0" fillId="0" borderId="21" xfId="0" applyNumberFormat="1" applyBorder="1" applyAlignment="1">
      <alignment vertical="center"/>
    </xf>
    <xf numFmtId="178" fontId="0" fillId="0" borderId="22" xfId="0" applyNumberFormat="1" applyBorder="1" applyAlignment="1">
      <alignment vertical="center"/>
    </xf>
    <xf numFmtId="178" fontId="0" fillId="0" borderId="23" xfId="0" applyNumberFormat="1" applyBorder="1" applyAlignment="1">
      <alignment vertical="center"/>
    </xf>
    <xf numFmtId="178" fontId="0" fillId="0" borderId="24" xfId="0" applyNumberFormat="1" applyBorder="1" applyAlignment="1">
      <alignment vertical="center"/>
    </xf>
    <xf numFmtId="178" fontId="0" fillId="0" borderId="25" xfId="0" applyNumberFormat="1" applyBorder="1" applyAlignment="1">
      <alignment vertical="center"/>
    </xf>
    <xf numFmtId="178" fontId="0" fillId="0" borderId="26" xfId="0" applyNumberFormat="1" applyBorder="1" applyAlignment="1">
      <alignment vertical="center"/>
    </xf>
    <xf numFmtId="178" fontId="0" fillId="0" borderId="27" xfId="0" applyNumberFormat="1" applyBorder="1" applyAlignment="1">
      <alignment vertical="center"/>
    </xf>
    <xf numFmtId="178" fontId="0" fillId="0" borderId="28" xfId="0" applyNumberFormat="1" applyBorder="1" applyAlignment="1">
      <alignment vertical="center"/>
    </xf>
    <xf numFmtId="178" fontId="0" fillId="0" borderId="29" xfId="0" applyNumberFormat="1" applyBorder="1" applyAlignment="1">
      <alignment vertical="center"/>
    </xf>
    <xf numFmtId="178" fontId="0" fillId="0" borderId="30" xfId="0" applyNumberFormat="1" applyBorder="1" applyAlignment="1">
      <alignment vertical="center"/>
    </xf>
    <xf numFmtId="178" fontId="0" fillId="0" borderId="31" xfId="0" applyNumberFormat="1" applyBorder="1" applyAlignment="1">
      <alignment vertical="center"/>
    </xf>
    <xf numFmtId="178" fontId="0" fillId="0" borderId="32" xfId="0" applyNumberFormat="1" applyBorder="1" applyAlignment="1">
      <alignment vertical="center"/>
    </xf>
    <xf numFmtId="178" fontId="0" fillId="0" borderId="33" xfId="0" applyNumberFormat="1" applyBorder="1" applyAlignment="1">
      <alignment vertical="center"/>
    </xf>
    <xf numFmtId="178" fontId="0" fillId="0" borderId="34" xfId="0" applyNumberFormat="1" applyBorder="1" applyAlignment="1">
      <alignment vertical="center"/>
    </xf>
    <xf numFmtId="178" fontId="0" fillId="0" borderId="35" xfId="0" applyNumberFormat="1" applyBorder="1" applyAlignment="1">
      <alignment vertical="center"/>
    </xf>
    <xf numFmtId="178" fontId="0" fillId="0" borderId="36" xfId="0" applyNumberFormat="1" applyBorder="1" applyAlignment="1">
      <alignment vertical="center"/>
    </xf>
    <xf numFmtId="178" fontId="0" fillId="0" borderId="37" xfId="0" applyNumberFormat="1" applyBorder="1" applyAlignment="1">
      <alignment vertical="center"/>
    </xf>
    <xf numFmtId="178" fontId="0" fillId="0" borderId="38" xfId="0" applyNumberFormat="1" applyBorder="1" applyAlignment="1">
      <alignment vertical="center"/>
    </xf>
    <xf numFmtId="178" fontId="0" fillId="0" borderId="39" xfId="0" applyNumberFormat="1" applyBorder="1" applyAlignment="1">
      <alignment vertical="center"/>
    </xf>
    <xf numFmtId="179" fontId="0" fillId="0" borderId="20" xfId="0" applyNumberFormat="1" applyBorder="1" applyAlignment="1">
      <alignment vertical="center"/>
    </xf>
    <xf numFmtId="180" fontId="0" fillId="0" borderId="20" xfId="0" applyNumberFormat="1" applyBorder="1" applyAlignment="1">
      <alignment vertical="center"/>
    </xf>
    <xf numFmtId="180" fontId="0" fillId="0" borderId="17" xfId="0" applyNumberFormat="1" applyBorder="1" applyAlignment="1">
      <alignment vertical="center"/>
    </xf>
    <xf numFmtId="181" fontId="0" fillId="0" borderId="17" xfId="0" applyNumberFormat="1" applyBorder="1" applyAlignment="1">
      <alignment vertical="center"/>
    </xf>
    <xf numFmtId="181" fontId="0" fillId="0" borderId="20" xfId="0" applyNumberFormat="1" applyBorder="1" applyAlignment="1">
      <alignment vertical="center"/>
    </xf>
    <xf numFmtId="181" fontId="0" fillId="0" borderId="40" xfId="0" applyNumberFormat="1" applyBorder="1" applyAlignment="1">
      <alignment vertical="center"/>
    </xf>
    <xf numFmtId="181" fontId="0" fillId="0" borderId="22" xfId="0" applyNumberFormat="1" applyBorder="1" applyAlignment="1">
      <alignment vertical="center"/>
    </xf>
    <xf numFmtId="178" fontId="0" fillId="0" borderId="21" xfId="0" applyNumberFormat="1" applyBorder="1" applyAlignment="1">
      <alignment vertical="center"/>
    </xf>
    <xf numFmtId="180" fontId="0" fillId="0" borderId="23" xfId="0" applyNumberFormat="1" applyBorder="1" applyAlignment="1">
      <alignment vertical="center"/>
    </xf>
    <xf numFmtId="180" fontId="0" fillId="0" borderId="24" xfId="0" applyNumberFormat="1" applyBorder="1" applyAlignment="1">
      <alignment vertical="center"/>
    </xf>
    <xf numFmtId="178" fontId="0" fillId="0" borderId="41" xfId="0" applyNumberFormat="1" applyBorder="1" applyAlignment="1">
      <alignment vertical="center"/>
    </xf>
    <xf numFmtId="178" fontId="0" fillId="0" borderId="42" xfId="0" applyNumberFormat="1" applyBorder="1" applyAlignment="1">
      <alignment vertical="center"/>
    </xf>
    <xf numFmtId="178" fontId="0" fillId="0" borderId="20" xfId="0" applyNumberFormat="1" applyBorder="1" applyAlignment="1">
      <alignment horizontal="right" vertical="center"/>
    </xf>
    <xf numFmtId="180" fontId="0" fillId="0" borderId="33" xfId="0" applyNumberFormat="1" applyBorder="1" applyAlignment="1">
      <alignment vertical="center"/>
    </xf>
    <xf numFmtId="180" fontId="0" fillId="0" borderId="31"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1" fontId="0" fillId="0" borderId="28" xfId="0" applyNumberFormat="1" applyBorder="1" applyAlignment="1">
      <alignment vertical="center"/>
    </xf>
    <xf numFmtId="181" fontId="0" fillId="0" borderId="33" xfId="0" applyNumberFormat="1" applyBorder="1" applyAlignment="1">
      <alignment vertical="center"/>
    </xf>
    <xf numFmtId="181" fontId="0" fillId="0" borderId="36" xfId="0" applyNumberFormat="1" applyBorder="1" applyAlignment="1">
      <alignment vertical="center"/>
    </xf>
    <xf numFmtId="178" fontId="2" fillId="0" borderId="0" xfId="0" applyNumberFormat="1" applyFont="1" applyAlignment="1">
      <alignment vertical="center"/>
    </xf>
    <xf numFmtId="178" fontId="0" fillId="0" borderId="33" xfId="0" applyNumberFormat="1" applyBorder="1" applyAlignment="1">
      <alignment horizontal="center" vertical="center"/>
    </xf>
    <xf numFmtId="178" fontId="0" fillId="0" borderId="43" xfId="0" applyNumberFormat="1" applyBorder="1" applyAlignment="1">
      <alignment horizontal="center" vertical="center" wrapText="1"/>
    </xf>
    <xf numFmtId="178" fontId="0" fillId="0" borderId="20" xfId="0" applyNumberFormat="1" applyBorder="1" applyAlignment="1">
      <alignment vertical="center" wrapText="1"/>
    </xf>
    <xf numFmtId="178" fontId="0" fillId="0" borderId="28" xfId="0" applyNumberFormat="1" applyBorder="1" applyAlignment="1">
      <alignment horizontal="center" vertical="center"/>
    </xf>
    <xf numFmtId="181" fontId="0" fillId="0" borderId="19" xfId="0" applyNumberFormat="1" applyBorder="1" applyAlignment="1">
      <alignment vertical="center"/>
    </xf>
    <xf numFmtId="181" fontId="0" fillId="0" borderId="24" xfId="0" applyNumberFormat="1" applyBorder="1" applyAlignment="1">
      <alignment vertical="center"/>
    </xf>
    <xf numFmtId="182" fontId="0" fillId="0" borderId="20" xfId="0" applyNumberFormat="1" applyBorder="1" applyAlignment="1">
      <alignment horizontal="right" vertical="center"/>
    </xf>
    <xf numFmtId="178" fontId="0" fillId="0" borderId="44" xfId="0" applyNumberFormat="1" applyBorder="1" applyAlignment="1">
      <alignment vertical="center" wrapText="1"/>
    </xf>
    <xf numFmtId="178" fontId="0" fillId="0" borderId="45" xfId="0" applyNumberFormat="1" applyBorder="1" applyAlignment="1">
      <alignment vertical="center" wrapText="1"/>
    </xf>
    <xf numFmtId="178" fontId="0" fillId="0" borderId="46" xfId="0" applyNumberFormat="1" applyBorder="1" applyAlignment="1">
      <alignment vertical="center" wrapText="1"/>
    </xf>
    <xf numFmtId="178" fontId="0" fillId="0" borderId="47" xfId="0" applyNumberFormat="1" applyBorder="1" applyAlignment="1">
      <alignment vertical="center"/>
    </xf>
    <xf numFmtId="178" fontId="0" fillId="0" borderId="48" xfId="0" applyNumberFormat="1" applyBorder="1" applyAlignment="1">
      <alignment vertical="center"/>
    </xf>
    <xf numFmtId="179" fontId="0" fillId="0" borderId="33" xfId="0" applyNumberFormat="1" applyBorder="1" applyAlignment="1">
      <alignment vertical="center"/>
    </xf>
    <xf numFmtId="181" fontId="0" fillId="0" borderId="35" xfId="0" applyNumberFormat="1" applyBorder="1" applyAlignment="1">
      <alignment vertical="center"/>
    </xf>
    <xf numFmtId="179" fontId="0" fillId="0" borderId="35" xfId="0" applyNumberFormat="1" applyBorder="1" applyAlignment="1">
      <alignment vertical="center"/>
    </xf>
    <xf numFmtId="178" fontId="0" fillId="0" borderId="49" xfId="0" applyNumberFormat="1" applyBorder="1" applyAlignment="1">
      <alignment horizontal="right" vertical="center" wrapText="1"/>
    </xf>
    <xf numFmtId="178" fontId="0" fillId="0" borderId="40" xfId="0" applyNumberFormat="1" applyBorder="1" applyAlignment="1">
      <alignment vertical="center"/>
    </xf>
    <xf numFmtId="178" fontId="0" fillId="0" borderId="23" xfId="0" applyNumberFormat="1" applyBorder="1" applyAlignment="1">
      <alignment vertical="center" wrapText="1"/>
    </xf>
    <xf numFmtId="178" fontId="0" fillId="0" borderId="50" xfId="0" applyNumberFormat="1" applyBorder="1" applyAlignment="1">
      <alignment vertical="center"/>
    </xf>
    <xf numFmtId="182" fontId="0" fillId="0" borderId="34" xfId="0" applyNumberFormat="1" applyBorder="1" applyAlignment="1">
      <alignment horizontal="right" vertical="center"/>
    </xf>
    <xf numFmtId="180" fontId="0" fillId="0" borderId="32" xfId="0" applyNumberFormat="1" applyBorder="1" applyAlignment="1">
      <alignment vertical="center"/>
    </xf>
    <xf numFmtId="178" fontId="0" fillId="0" borderId="51" xfId="0" applyNumberFormat="1" applyBorder="1" applyAlignment="1">
      <alignment vertical="center" wrapText="1"/>
    </xf>
    <xf numFmtId="178" fontId="0" fillId="0" borderId="52" xfId="0" applyNumberFormat="1" applyBorder="1" applyAlignment="1">
      <alignment vertical="center" wrapText="1"/>
    </xf>
    <xf numFmtId="178" fontId="0" fillId="0" borderId="53" xfId="0" applyNumberFormat="1" applyBorder="1" applyAlignment="1">
      <alignment vertical="center"/>
    </xf>
    <xf numFmtId="178" fontId="0" fillId="0" borderId="54" xfId="0" applyNumberFormat="1" applyBorder="1" applyAlignment="1">
      <alignment vertical="center"/>
    </xf>
    <xf numFmtId="181" fontId="0" fillId="0" borderId="54" xfId="0" applyNumberFormat="1" applyBorder="1" applyAlignment="1">
      <alignment vertical="center"/>
    </xf>
    <xf numFmtId="182" fontId="0" fillId="0" borderId="50" xfId="0" applyNumberFormat="1" applyBorder="1" applyAlignment="1">
      <alignment vertical="center"/>
    </xf>
    <xf numFmtId="182" fontId="0" fillId="0" borderId="55" xfId="0" applyNumberFormat="1" applyBorder="1" applyAlignment="1">
      <alignment vertical="center"/>
    </xf>
    <xf numFmtId="182" fontId="0" fillId="0" borderId="25" xfId="0" applyNumberFormat="1" applyBorder="1" applyAlignment="1">
      <alignment vertical="center"/>
    </xf>
    <xf numFmtId="182" fontId="0" fillId="0" borderId="56" xfId="0" applyNumberFormat="1" applyBorder="1" applyAlignment="1">
      <alignment vertical="center"/>
    </xf>
    <xf numFmtId="182" fontId="0" fillId="0" borderId="17" xfId="0" applyNumberFormat="1" applyBorder="1" applyAlignment="1">
      <alignment vertical="center"/>
    </xf>
    <xf numFmtId="178" fontId="0" fillId="0" borderId="33" xfId="0" applyNumberFormat="1" applyFill="1" applyBorder="1" applyAlignment="1">
      <alignment vertical="center"/>
    </xf>
    <xf numFmtId="177" fontId="0" fillId="0" borderId="40" xfId="0" applyNumberFormat="1" applyBorder="1" applyAlignment="1">
      <alignment vertical="center"/>
    </xf>
    <xf numFmtId="178" fontId="0" fillId="0" borderId="20" xfId="0" applyNumberFormat="1" applyFill="1" applyBorder="1" applyAlignment="1">
      <alignment vertical="center"/>
    </xf>
    <xf numFmtId="178" fontId="0" fillId="0" borderId="24" xfId="0" applyNumberFormat="1" applyFill="1" applyBorder="1" applyAlignment="1">
      <alignment vertical="center"/>
    </xf>
    <xf numFmtId="178" fontId="0" fillId="0" borderId="23" xfId="0" applyNumberFormat="1" applyFill="1" applyBorder="1" applyAlignment="1">
      <alignment vertical="center"/>
    </xf>
    <xf numFmtId="178" fontId="0" fillId="0" borderId="21" xfId="0" applyNumberFormat="1" applyFill="1" applyBorder="1" applyAlignment="1">
      <alignment vertical="center"/>
    </xf>
    <xf numFmtId="182" fontId="0" fillId="0" borderId="25" xfId="0" applyNumberFormat="1" applyFill="1" applyBorder="1" applyAlignment="1">
      <alignment vertical="center"/>
    </xf>
    <xf numFmtId="182" fontId="0" fillId="0" borderId="25" xfId="0" applyNumberFormat="1" applyFont="1" applyFill="1" applyBorder="1" applyAlignment="1">
      <alignment vertical="center"/>
    </xf>
    <xf numFmtId="183" fontId="0" fillId="0" borderId="20" xfId="0" applyNumberFormat="1" applyBorder="1" applyAlignment="1">
      <alignment vertical="center"/>
    </xf>
    <xf numFmtId="184" fontId="0" fillId="0" borderId="24" xfId="0" applyNumberFormat="1" applyBorder="1" applyAlignment="1">
      <alignment vertical="center"/>
    </xf>
    <xf numFmtId="182" fontId="0" fillId="0" borderId="20" xfId="0" applyNumberFormat="1" applyBorder="1" applyAlignment="1">
      <alignment vertical="center"/>
    </xf>
    <xf numFmtId="179" fontId="0" fillId="0" borderId="20" xfId="0" applyNumberFormat="1" applyBorder="1" applyAlignment="1">
      <alignment horizontal="right" vertical="center"/>
    </xf>
    <xf numFmtId="178" fontId="0" fillId="0" borderId="17" xfId="0" applyNumberFormat="1" applyBorder="1" applyAlignment="1">
      <alignment horizontal="right" vertical="center"/>
    </xf>
    <xf numFmtId="182" fontId="0" fillId="0" borderId="17" xfId="0" applyNumberFormat="1" applyBorder="1" applyAlignment="1">
      <alignment horizontal="right" vertical="center"/>
    </xf>
    <xf numFmtId="178" fontId="0" fillId="0" borderId="21" xfId="0" applyNumberFormat="1" applyBorder="1" applyAlignment="1">
      <alignment horizontal="right" vertical="center"/>
    </xf>
    <xf numFmtId="180" fontId="0" fillId="0" borderId="20" xfId="0" applyNumberFormat="1" applyBorder="1" applyAlignment="1">
      <alignment horizontal="right" vertical="center"/>
    </xf>
    <xf numFmtId="178" fontId="0" fillId="0" borderId="28" xfId="0" applyNumberFormat="1" applyBorder="1" applyAlignment="1">
      <alignment horizontal="right" vertical="center"/>
    </xf>
    <xf numFmtId="181" fontId="0" fillId="0" borderId="28" xfId="0" applyNumberFormat="1" applyBorder="1" applyAlignment="1">
      <alignment horizontal="right" vertical="center"/>
    </xf>
    <xf numFmtId="181" fontId="0" fillId="0" borderId="20" xfId="0" applyNumberFormat="1" applyBorder="1" applyAlignment="1">
      <alignment horizontal="right" vertical="center"/>
    </xf>
    <xf numFmtId="178" fontId="0" fillId="0" borderId="33" xfId="0" applyNumberFormat="1" applyBorder="1" applyAlignment="1">
      <alignment horizontal="right" vertical="center"/>
    </xf>
    <xf numFmtId="178" fontId="0" fillId="0" borderId="33" xfId="0" applyNumberFormat="1" applyFill="1" applyBorder="1" applyAlignment="1">
      <alignment horizontal="right" vertical="center"/>
    </xf>
    <xf numFmtId="181" fontId="0" fillId="0" borderId="33" xfId="0" applyNumberFormat="1" applyBorder="1" applyAlignment="1">
      <alignment horizontal="right" vertical="center"/>
    </xf>
    <xf numFmtId="178" fontId="0" fillId="0" borderId="36" xfId="0" applyNumberFormat="1" applyBorder="1" applyAlignment="1">
      <alignment horizontal="right" vertical="center"/>
    </xf>
    <xf numFmtId="181" fontId="0" fillId="0" borderId="36" xfId="0" applyNumberFormat="1" applyBorder="1" applyAlignment="1">
      <alignment horizontal="right" vertical="center"/>
    </xf>
    <xf numFmtId="180" fontId="0" fillId="0" borderId="33" xfId="0" applyNumberFormat="1" applyBorder="1" applyAlignment="1">
      <alignment horizontal="right" vertical="center"/>
    </xf>
    <xf numFmtId="181" fontId="0" fillId="0" borderId="17" xfId="0" applyNumberFormat="1" applyBorder="1" applyAlignment="1">
      <alignment horizontal="right" vertical="center"/>
    </xf>
    <xf numFmtId="177" fontId="0" fillId="0" borderId="40" xfId="0" applyNumberFormat="1" applyBorder="1" applyAlignment="1">
      <alignment horizontal="right" vertical="center"/>
    </xf>
    <xf numFmtId="178" fontId="0" fillId="0" borderId="18" xfId="0" applyNumberFormat="1" applyBorder="1" applyAlignment="1">
      <alignment horizontal="right" vertical="center"/>
    </xf>
    <xf numFmtId="178" fontId="0" fillId="0" borderId="19" xfId="0" applyNumberFormat="1" applyBorder="1" applyAlignment="1">
      <alignment horizontal="right" vertical="center"/>
    </xf>
    <xf numFmtId="181" fontId="0" fillId="0" borderId="22" xfId="0" applyNumberFormat="1" applyBorder="1" applyAlignment="1">
      <alignment horizontal="right" vertical="center"/>
    </xf>
    <xf numFmtId="178" fontId="0" fillId="0" borderId="23" xfId="0" applyNumberFormat="1" applyBorder="1" applyAlignment="1">
      <alignment horizontal="right" vertical="center"/>
    </xf>
    <xf numFmtId="178" fontId="0" fillId="0" borderId="24" xfId="0" applyNumberFormat="1" applyBorder="1" applyAlignment="1">
      <alignment horizontal="right" vertical="center"/>
    </xf>
    <xf numFmtId="177" fontId="0" fillId="0" borderId="22" xfId="0" applyNumberFormat="1" applyBorder="1" applyAlignment="1">
      <alignment horizontal="right" vertical="center"/>
    </xf>
    <xf numFmtId="180" fontId="0" fillId="0" borderId="23" xfId="0" applyNumberFormat="1" applyBorder="1" applyAlignment="1">
      <alignment horizontal="right" vertical="center"/>
    </xf>
    <xf numFmtId="180" fontId="0" fillId="0" borderId="24" xfId="0" applyNumberFormat="1" applyBorder="1" applyAlignment="1">
      <alignment horizontal="right" vertical="center"/>
    </xf>
    <xf numFmtId="178" fontId="0" fillId="0" borderId="26" xfId="0" applyNumberFormat="1" applyBorder="1" applyAlignment="1">
      <alignment horizontal="right" vertical="center"/>
    </xf>
    <xf numFmtId="178" fontId="0" fillId="0" borderId="29" xfId="0" applyNumberFormat="1" applyBorder="1" applyAlignment="1">
      <alignment horizontal="right" vertical="center"/>
    </xf>
    <xf numFmtId="178" fontId="0" fillId="0" borderId="30" xfId="0" applyNumberFormat="1" applyBorder="1" applyAlignment="1">
      <alignment horizontal="right" vertical="center"/>
    </xf>
    <xf numFmtId="178" fontId="0" fillId="0" borderId="22" xfId="0" applyNumberFormat="1" applyBorder="1" applyAlignment="1">
      <alignment horizontal="right" vertical="center"/>
    </xf>
    <xf numFmtId="178" fontId="0" fillId="0" borderId="31" xfId="0" applyNumberFormat="1" applyBorder="1" applyAlignment="1">
      <alignment horizontal="right" vertical="center"/>
    </xf>
    <xf numFmtId="178" fontId="0" fillId="0" borderId="34" xfId="0" applyNumberFormat="1" applyBorder="1" applyAlignment="1">
      <alignment horizontal="right" vertical="center"/>
    </xf>
    <xf numFmtId="178" fontId="0" fillId="0" borderId="35" xfId="0" applyNumberFormat="1" applyBorder="1" applyAlignment="1">
      <alignment horizontal="right" vertical="center"/>
    </xf>
    <xf numFmtId="178" fontId="0" fillId="0" borderId="37" xfId="0" applyNumberFormat="1" applyBorder="1" applyAlignment="1">
      <alignment horizontal="right" vertical="center"/>
    </xf>
    <xf numFmtId="178" fontId="0" fillId="0" borderId="38" xfId="0" applyNumberFormat="1" applyBorder="1" applyAlignment="1">
      <alignment horizontal="right" vertical="center"/>
    </xf>
    <xf numFmtId="178" fontId="0" fillId="0" borderId="39" xfId="0" applyNumberFormat="1" applyBorder="1" applyAlignment="1">
      <alignment horizontal="right" vertical="center"/>
    </xf>
    <xf numFmtId="180" fontId="0" fillId="0" borderId="31" xfId="0" applyNumberFormat="1" applyBorder="1" applyAlignment="1">
      <alignment horizontal="right" vertical="center"/>
    </xf>
    <xf numFmtId="180" fontId="0" fillId="0" borderId="34" xfId="0" applyNumberFormat="1" applyBorder="1" applyAlignment="1">
      <alignment horizontal="right" vertical="center"/>
    </xf>
    <xf numFmtId="180" fontId="0" fillId="0" borderId="35" xfId="0" applyNumberFormat="1" applyBorder="1" applyAlignment="1">
      <alignment horizontal="right" vertical="center"/>
    </xf>
    <xf numFmtId="180" fontId="0" fillId="0" borderId="17" xfId="0" applyNumberFormat="1" applyBorder="1" applyAlignment="1">
      <alignment horizontal="right" vertical="center"/>
    </xf>
    <xf numFmtId="181" fontId="0" fillId="0" borderId="19" xfId="0" applyNumberFormat="1" applyBorder="1" applyAlignment="1">
      <alignment horizontal="right" vertical="center"/>
    </xf>
    <xf numFmtId="181" fontId="0" fillId="0" borderId="24" xfId="0" applyNumberFormat="1" applyBorder="1" applyAlignment="1">
      <alignment horizontal="right" vertical="center"/>
    </xf>
    <xf numFmtId="177" fontId="0" fillId="0" borderId="24" xfId="0" applyNumberFormat="1" applyBorder="1" applyAlignment="1">
      <alignment horizontal="right" vertical="center"/>
    </xf>
    <xf numFmtId="179" fontId="0" fillId="0" borderId="0" xfId="0" applyNumberFormat="1" applyAlignment="1">
      <alignment horizontal="right" vertical="center"/>
    </xf>
    <xf numFmtId="178" fontId="4" fillId="0" borderId="0" xfId="0" applyNumberFormat="1" applyFont="1" applyAlignment="1">
      <alignment vertical="center"/>
    </xf>
    <xf numFmtId="178" fontId="0" fillId="0" borderId="20" xfId="0" applyNumberFormat="1" applyFill="1" applyBorder="1" applyAlignment="1">
      <alignment horizontal="right" vertical="center"/>
    </xf>
    <xf numFmtId="178" fontId="0" fillId="0" borderId="36" xfId="0" applyNumberFormat="1" applyFill="1" applyBorder="1" applyAlignment="1">
      <alignment horizontal="right" vertical="center"/>
    </xf>
    <xf numFmtId="178" fontId="0" fillId="0" borderId="26" xfId="0" applyNumberFormat="1" applyBorder="1" applyAlignment="1">
      <alignment vertical="center" wrapText="1"/>
    </xf>
    <xf numFmtId="178" fontId="0" fillId="0" borderId="57" xfId="0" applyNumberFormat="1" applyBorder="1" applyAlignment="1">
      <alignment horizontal="right" vertical="center"/>
    </xf>
    <xf numFmtId="180" fontId="0" fillId="0" borderId="57" xfId="0" applyNumberFormat="1" applyBorder="1" applyAlignment="1">
      <alignment horizontal="right" vertical="center"/>
    </xf>
    <xf numFmtId="181" fontId="0" fillId="0" borderId="57" xfId="0" applyNumberFormat="1" applyBorder="1" applyAlignment="1">
      <alignment horizontal="right" vertical="center"/>
    </xf>
    <xf numFmtId="180" fontId="0" fillId="0" borderId="58" xfId="0" applyNumberFormat="1" applyBorder="1" applyAlignment="1">
      <alignment horizontal="right" vertical="center"/>
    </xf>
    <xf numFmtId="186" fontId="0" fillId="0" borderId="28" xfId="0" applyNumberFormat="1" applyBorder="1" applyAlignment="1">
      <alignment horizontal="right" vertical="center"/>
    </xf>
    <xf numFmtId="186" fontId="0" fillId="0" borderId="20" xfId="0" applyNumberFormat="1" applyBorder="1" applyAlignment="1">
      <alignment horizontal="right" vertical="center"/>
    </xf>
    <xf numFmtId="186" fontId="0" fillId="0" borderId="33" xfId="0" applyNumberFormat="1" applyBorder="1" applyAlignment="1">
      <alignment horizontal="right" vertical="center"/>
    </xf>
    <xf numFmtId="187" fontId="0" fillId="0" borderId="28" xfId="0" applyNumberFormat="1" applyBorder="1" applyAlignment="1">
      <alignment horizontal="right" vertical="center"/>
    </xf>
    <xf numFmtId="187" fontId="0" fillId="0" borderId="20" xfId="0" applyNumberFormat="1" applyBorder="1" applyAlignment="1">
      <alignment horizontal="right" vertical="center"/>
    </xf>
    <xf numFmtId="187" fontId="0" fillId="0" borderId="33" xfId="0" applyNumberFormat="1" applyBorder="1" applyAlignment="1">
      <alignment horizontal="right" vertical="center"/>
    </xf>
    <xf numFmtId="178" fontId="0" fillId="0" borderId="59" xfId="0" applyNumberFormat="1" applyBorder="1" applyAlignment="1">
      <alignment horizontal="center" vertical="center" wrapText="1"/>
    </xf>
    <xf numFmtId="178" fontId="0" fillId="0" borderId="60" xfId="0" applyNumberFormat="1" applyBorder="1" applyAlignment="1">
      <alignment horizontal="center" vertical="center" wrapText="1"/>
    </xf>
    <xf numFmtId="178" fontId="0" fillId="0" borderId="61" xfId="0" applyNumberFormat="1" applyBorder="1" applyAlignment="1">
      <alignment horizontal="center" vertical="center" wrapText="1"/>
    </xf>
    <xf numFmtId="178" fontId="0" fillId="0" borderId="62" xfId="0" applyNumberFormat="1" applyBorder="1" applyAlignment="1">
      <alignment horizontal="left" vertical="center" wrapText="1"/>
    </xf>
    <xf numFmtId="178" fontId="0" fillId="0" borderId="63" xfId="0" applyNumberFormat="1" applyBorder="1" applyAlignment="1">
      <alignment horizontal="left" vertical="center" wrapText="1"/>
    </xf>
    <xf numFmtId="178" fontId="0" fillId="0" borderId="10" xfId="0" applyNumberFormat="1" applyBorder="1" applyAlignment="1">
      <alignment horizontal="center" vertical="center" wrapText="1"/>
    </xf>
    <xf numFmtId="178" fontId="0" fillId="0" borderId="64" xfId="0" applyNumberFormat="1" applyBorder="1" applyAlignment="1">
      <alignment horizontal="center" vertical="center" wrapText="1"/>
    </xf>
    <xf numFmtId="178" fontId="0" fillId="0" borderId="26" xfId="0" applyNumberFormat="1" applyBorder="1" applyAlignment="1">
      <alignment horizontal="center" vertical="center" wrapText="1"/>
    </xf>
    <xf numFmtId="178" fontId="0" fillId="0" borderId="27" xfId="0" applyNumberFormat="1" applyBorder="1" applyAlignment="1">
      <alignment horizontal="center" vertical="center" wrapText="1"/>
    </xf>
    <xf numFmtId="178" fontId="0" fillId="0" borderId="34"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1" xfId="0" applyNumberFormat="1" applyBorder="1" applyAlignment="1">
      <alignment horizontal="center" vertical="center"/>
    </xf>
    <xf numFmtId="178" fontId="0" fillId="0" borderId="29" xfId="0" applyNumberFormat="1" applyBorder="1" applyAlignment="1">
      <alignment horizontal="center" vertical="center" wrapText="1"/>
    </xf>
    <xf numFmtId="178" fontId="0" fillId="0" borderId="23" xfId="0" applyNumberFormat="1" applyBorder="1" applyAlignment="1">
      <alignment horizontal="center" vertical="center" wrapText="1"/>
    </xf>
    <xf numFmtId="178" fontId="0" fillId="0" borderId="34" xfId="0" applyNumberFormat="1" applyBorder="1" applyAlignment="1">
      <alignment horizontal="center" vertical="center" wrapText="1"/>
    </xf>
    <xf numFmtId="178" fontId="0" fillId="0" borderId="38"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65" xfId="0" applyNumberFormat="1" applyBorder="1" applyAlignment="1">
      <alignment horizontal="center" vertical="center" textRotation="255"/>
    </xf>
    <xf numFmtId="178" fontId="0" fillId="0" borderId="66" xfId="0" applyNumberFormat="1" applyBorder="1" applyAlignment="1">
      <alignment horizontal="center" vertical="center" textRotation="255"/>
    </xf>
    <xf numFmtId="178" fontId="0" fillId="0" borderId="67" xfId="0" applyNumberFormat="1" applyBorder="1" applyAlignment="1">
      <alignment horizontal="left" vertical="center" wrapText="1"/>
    </xf>
    <xf numFmtId="178" fontId="0" fillId="0" borderId="68" xfId="0" applyNumberFormat="1" applyBorder="1" applyAlignment="1">
      <alignment horizontal="left" vertical="center" wrapText="1"/>
    </xf>
    <xf numFmtId="178" fontId="0" fillId="0" borderId="69" xfId="0" applyNumberFormat="1" applyBorder="1" applyAlignment="1">
      <alignment horizontal="center" vertical="center"/>
    </xf>
    <xf numFmtId="178" fontId="0" fillId="0" borderId="57" xfId="0" applyNumberFormat="1" applyBorder="1" applyAlignment="1">
      <alignment horizontal="center" vertical="center"/>
    </xf>
    <xf numFmtId="178" fontId="0" fillId="0" borderId="43" xfId="0" applyNumberFormat="1" applyBorder="1" applyAlignment="1">
      <alignment horizontal="center" vertical="center" wrapText="1"/>
    </xf>
    <xf numFmtId="178" fontId="0" fillId="0" borderId="14" xfId="0" applyNumberFormat="1" applyBorder="1" applyAlignment="1">
      <alignment horizontal="center" vertical="center" wrapText="1"/>
    </xf>
    <xf numFmtId="178" fontId="0" fillId="0" borderId="44" xfId="0" applyNumberFormat="1" applyBorder="1" applyAlignment="1">
      <alignment horizontal="center" vertical="center" wrapText="1"/>
    </xf>
    <xf numFmtId="178" fontId="0" fillId="0" borderId="45" xfId="0" applyNumberFormat="1" applyBorder="1" applyAlignment="1">
      <alignment horizontal="center" vertical="center" wrapText="1"/>
    </xf>
    <xf numFmtId="178" fontId="0" fillId="0" borderId="28" xfId="0" applyNumberFormat="1" applyBorder="1" applyAlignment="1">
      <alignment horizontal="center" vertical="center" wrapText="1"/>
    </xf>
    <xf numFmtId="178" fontId="0" fillId="0" borderId="49" xfId="0" applyNumberFormat="1" applyBorder="1" applyAlignment="1">
      <alignment horizontal="center" vertical="center" wrapText="1"/>
    </xf>
    <xf numFmtId="178" fontId="0" fillId="0" borderId="11" xfId="0" applyNumberFormat="1" applyBorder="1" applyAlignment="1">
      <alignment horizontal="center" vertical="center" wrapText="1"/>
    </xf>
    <xf numFmtId="178" fontId="0" fillId="0" borderId="30"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39"/>
  <sheetViews>
    <sheetView tabSelected="1" view="pageBreakPreview" zoomScaleNormal="85" zoomScaleSheetLayoutView="100" zoomScalePageLayoutView="0" workbookViewId="0" topLeftCell="A1">
      <pane xSplit="3" ySplit="3" topLeftCell="D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5.375" style="1" bestFit="1" customWidth="1"/>
    <col min="2" max="2" width="2.50390625" style="1" customWidth="1"/>
    <col min="3" max="3" width="13.00390625" style="1" bestFit="1" customWidth="1"/>
    <col min="4" max="4" width="9.125" style="1" customWidth="1"/>
    <col min="5" max="5" width="12.75390625" style="1" bestFit="1" customWidth="1"/>
    <col min="6" max="10" width="12.875" style="1" customWidth="1"/>
    <col min="11" max="11" width="9.125" style="1" customWidth="1"/>
    <col min="12" max="17" width="12.875" style="1" customWidth="1"/>
    <col min="18" max="18" width="12.75390625" style="1" customWidth="1"/>
    <col min="19" max="19" width="8.25390625" style="1" customWidth="1"/>
    <col min="20" max="20" width="11.00390625" style="1" bestFit="1" customWidth="1"/>
    <col min="21" max="16384" width="9.00390625" style="1" customWidth="1"/>
  </cols>
  <sheetData>
    <row r="1" spans="2:19" ht="14.25" thickBot="1">
      <c r="B1" s="1" t="s">
        <v>119</v>
      </c>
      <c r="S1" s="2" t="s">
        <v>39</v>
      </c>
    </row>
    <row r="2" spans="2:19" s="3" customFormat="1" ht="29.25" customHeight="1">
      <c r="B2" s="64"/>
      <c r="C2" s="70" t="s">
        <v>14</v>
      </c>
      <c r="D2" s="153" t="s">
        <v>140</v>
      </c>
      <c r="E2" s="154"/>
      <c r="F2" s="154"/>
      <c r="G2" s="154"/>
      <c r="H2" s="154"/>
      <c r="I2" s="154"/>
      <c r="J2" s="155"/>
      <c r="K2" s="153" t="s">
        <v>141</v>
      </c>
      <c r="L2" s="154"/>
      <c r="M2" s="154"/>
      <c r="N2" s="154"/>
      <c r="O2" s="154"/>
      <c r="P2" s="154"/>
      <c r="Q2" s="155"/>
      <c r="R2" s="76" t="s">
        <v>137</v>
      </c>
      <c r="S2" s="62" t="s">
        <v>144</v>
      </c>
    </row>
    <row r="3" spans="2:19" s="3" customFormat="1" ht="41.25" customHeight="1" thickBot="1">
      <c r="B3" s="156" t="s">
        <v>121</v>
      </c>
      <c r="C3" s="157"/>
      <c r="D3" s="72" t="s">
        <v>118</v>
      </c>
      <c r="E3" s="7" t="s">
        <v>122</v>
      </c>
      <c r="F3" s="7" t="s">
        <v>67</v>
      </c>
      <c r="G3" s="7" t="s">
        <v>124</v>
      </c>
      <c r="H3" s="7" t="s">
        <v>151</v>
      </c>
      <c r="I3" s="7" t="s">
        <v>126</v>
      </c>
      <c r="J3" s="10" t="s">
        <v>135</v>
      </c>
      <c r="K3" s="72" t="s">
        <v>118</v>
      </c>
      <c r="L3" s="7" t="s">
        <v>122</v>
      </c>
      <c r="M3" s="7" t="s">
        <v>123</v>
      </c>
      <c r="N3" s="7" t="s">
        <v>124</v>
      </c>
      <c r="O3" s="7" t="s">
        <v>125</v>
      </c>
      <c r="P3" s="7" t="s">
        <v>126</v>
      </c>
      <c r="Q3" s="10" t="s">
        <v>136</v>
      </c>
      <c r="R3" s="77" t="s">
        <v>138</v>
      </c>
      <c r="S3" s="63" t="s">
        <v>139</v>
      </c>
    </row>
    <row r="4" spans="2:20" ht="14.25" customHeight="1" thickTop="1">
      <c r="B4" s="12" t="s">
        <v>16</v>
      </c>
      <c r="C4" s="71"/>
      <c r="D4" s="12" t="s">
        <v>127</v>
      </c>
      <c r="E4" s="11" t="s">
        <v>127</v>
      </c>
      <c r="F4" s="11" t="s">
        <v>127</v>
      </c>
      <c r="G4" s="11">
        <v>184390</v>
      </c>
      <c r="H4" s="11" t="s">
        <v>127</v>
      </c>
      <c r="I4" s="11" t="s">
        <v>127</v>
      </c>
      <c r="J4" s="13">
        <v>184390</v>
      </c>
      <c r="K4" s="12" t="s">
        <v>127</v>
      </c>
      <c r="L4" s="11" t="s">
        <v>127</v>
      </c>
      <c r="M4" s="11" t="s">
        <v>127</v>
      </c>
      <c r="N4" s="11">
        <v>197014</v>
      </c>
      <c r="O4" s="11" t="s">
        <v>127</v>
      </c>
      <c r="P4" s="11" t="s">
        <v>127</v>
      </c>
      <c r="Q4" s="13">
        <v>197014</v>
      </c>
      <c r="R4" s="82">
        <v>12624</v>
      </c>
      <c r="S4" s="59">
        <v>6.8</v>
      </c>
      <c r="T4" s="1">
        <f aca="true" t="shared" si="0" ref="T4:T23">Q4-J4</f>
        <v>12624</v>
      </c>
    </row>
    <row r="5" spans="2:20" ht="13.5">
      <c r="B5" s="17" t="s">
        <v>17</v>
      </c>
      <c r="C5" s="16"/>
      <c r="D5" s="73">
        <v>2235</v>
      </c>
      <c r="E5" s="91">
        <v>14262145</v>
      </c>
      <c r="F5" s="14">
        <v>12226611</v>
      </c>
      <c r="G5" s="14">
        <v>4160483</v>
      </c>
      <c r="H5" s="14">
        <v>74188569</v>
      </c>
      <c r="I5" s="14">
        <v>98489185</v>
      </c>
      <c r="J5" s="18">
        <v>203326993</v>
      </c>
      <c r="K5" s="73">
        <v>2264</v>
      </c>
      <c r="L5" s="15">
        <v>16018748</v>
      </c>
      <c r="M5" s="14">
        <v>14210031</v>
      </c>
      <c r="N5" s="14">
        <v>4421022</v>
      </c>
      <c r="O5" s="14">
        <v>80602513</v>
      </c>
      <c r="P5" s="14">
        <v>117023104</v>
      </c>
      <c r="Q5" s="18">
        <v>232275418</v>
      </c>
      <c r="R5" s="83">
        <v>28948425</v>
      </c>
      <c r="S5" s="60">
        <v>14.2</v>
      </c>
      <c r="T5" s="1">
        <f t="shared" si="0"/>
        <v>28948425</v>
      </c>
    </row>
    <row r="6" spans="2:20" ht="13.5">
      <c r="B6" s="65"/>
      <c r="C6" s="44" t="s">
        <v>18</v>
      </c>
      <c r="D6" s="17">
        <v>105</v>
      </c>
      <c r="E6" s="14">
        <v>584523</v>
      </c>
      <c r="F6" s="14" t="s">
        <v>57</v>
      </c>
      <c r="G6" s="14" t="s">
        <v>57</v>
      </c>
      <c r="H6" s="14" t="s">
        <v>57</v>
      </c>
      <c r="I6" s="14" t="s">
        <v>57</v>
      </c>
      <c r="J6" s="18">
        <v>584523</v>
      </c>
      <c r="K6" s="17">
        <v>105</v>
      </c>
      <c r="L6" s="14">
        <v>639147</v>
      </c>
      <c r="M6" s="14" t="s">
        <v>57</v>
      </c>
      <c r="N6" s="14" t="s">
        <v>57</v>
      </c>
      <c r="O6" s="14" t="s">
        <v>57</v>
      </c>
      <c r="P6" s="14" t="s">
        <v>57</v>
      </c>
      <c r="Q6" s="18">
        <v>639147</v>
      </c>
      <c r="R6" s="83">
        <v>54624</v>
      </c>
      <c r="S6" s="60">
        <v>5.3</v>
      </c>
      <c r="T6" s="1">
        <f t="shared" si="0"/>
        <v>54624</v>
      </c>
    </row>
    <row r="7" spans="2:20" ht="13.5">
      <c r="B7" s="65"/>
      <c r="C7" s="44" t="s">
        <v>19</v>
      </c>
      <c r="D7" s="17">
        <v>243</v>
      </c>
      <c r="E7" s="14">
        <v>126570</v>
      </c>
      <c r="F7" s="14" t="s">
        <v>58</v>
      </c>
      <c r="G7" s="14" t="s">
        <v>58</v>
      </c>
      <c r="H7" s="14" t="s">
        <v>58</v>
      </c>
      <c r="I7" s="14" t="s">
        <v>58</v>
      </c>
      <c r="J7" s="18">
        <v>126570</v>
      </c>
      <c r="K7" s="17">
        <v>243</v>
      </c>
      <c r="L7" s="14">
        <v>135006</v>
      </c>
      <c r="M7" s="14" t="s">
        <v>58</v>
      </c>
      <c r="N7" s="14" t="s">
        <v>58</v>
      </c>
      <c r="O7" s="14" t="s">
        <v>58</v>
      </c>
      <c r="P7" s="14" t="s">
        <v>58</v>
      </c>
      <c r="Q7" s="18">
        <v>135006</v>
      </c>
      <c r="R7" s="83">
        <v>8436</v>
      </c>
      <c r="S7" s="60">
        <v>6.7</v>
      </c>
      <c r="T7" s="1">
        <f t="shared" si="0"/>
        <v>8436</v>
      </c>
    </row>
    <row r="8" spans="2:20" ht="13.5">
      <c r="B8" s="65"/>
      <c r="C8" s="44" t="s">
        <v>20</v>
      </c>
      <c r="D8" s="17">
        <v>77</v>
      </c>
      <c r="E8" s="14">
        <v>360410</v>
      </c>
      <c r="F8" s="14" t="s">
        <v>59</v>
      </c>
      <c r="G8" s="14" t="s">
        <v>59</v>
      </c>
      <c r="H8" s="14" t="s">
        <v>59</v>
      </c>
      <c r="I8" s="14" t="s">
        <v>59</v>
      </c>
      <c r="J8" s="18">
        <v>360410</v>
      </c>
      <c r="K8" s="17">
        <v>77</v>
      </c>
      <c r="L8" s="14">
        <v>387493</v>
      </c>
      <c r="M8" s="14" t="s">
        <v>59</v>
      </c>
      <c r="N8" s="14" t="s">
        <v>59</v>
      </c>
      <c r="O8" s="14" t="s">
        <v>59</v>
      </c>
      <c r="P8" s="14" t="s">
        <v>59</v>
      </c>
      <c r="Q8" s="18">
        <v>387493</v>
      </c>
      <c r="R8" s="83">
        <v>27083</v>
      </c>
      <c r="S8" s="60">
        <v>7.5</v>
      </c>
      <c r="T8" s="1">
        <f t="shared" si="0"/>
        <v>27083</v>
      </c>
    </row>
    <row r="9" spans="2:20" ht="13.5">
      <c r="B9" s="65"/>
      <c r="C9" s="44" t="s">
        <v>21</v>
      </c>
      <c r="D9" s="17">
        <v>1656</v>
      </c>
      <c r="E9" s="14">
        <v>8308070</v>
      </c>
      <c r="F9" s="14">
        <v>10998618</v>
      </c>
      <c r="G9" s="14">
        <v>4160483</v>
      </c>
      <c r="H9" s="14">
        <v>74188569</v>
      </c>
      <c r="I9" s="14">
        <v>98489185</v>
      </c>
      <c r="J9" s="18">
        <v>196144925</v>
      </c>
      <c r="K9" s="17">
        <v>1659</v>
      </c>
      <c r="L9" s="14">
        <v>9214128</v>
      </c>
      <c r="M9" s="14">
        <v>13002629</v>
      </c>
      <c r="N9" s="14">
        <v>4421022</v>
      </c>
      <c r="O9" s="14">
        <v>80602513</v>
      </c>
      <c r="P9" s="14">
        <v>117023104</v>
      </c>
      <c r="Q9" s="18">
        <v>224263396</v>
      </c>
      <c r="R9" s="83">
        <v>28118471</v>
      </c>
      <c r="S9" s="60">
        <v>14.3</v>
      </c>
      <c r="T9" s="1">
        <f t="shared" si="0"/>
        <v>28118471</v>
      </c>
    </row>
    <row r="10" spans="2:20" ht="13.5">
      <c r="B10" s="65"/>
      <c r="C10" s="44" t="s">
        <v>22</v>
      </c>
      <c r="D10" s="17">
        <v>154</v>
      </c>
      <c r="E10" s="14">
        <v>4882572</v>
      </c>
      <c r="F10" s="14">
        <v>1227993</v>
      </c>
      <c r="G10" s="14" t="s">
        <v>60</v>
      </c>
      <c r="H10" s="14" t="s">
        <v>60</v>
      </c>
      <c r="I10" s="14" t="s">
        <v>60</v>
      </c>
      <c r="J10" s="18">
        <v>6110565</v>
      </c>
      <c r="K10" s="17">
        <v>180</v>
      </c>
      <c r="L10" s="14">
        <v>5642974</v>
      </c>
      <c r="M10" s="14">
        <v>1207402</v>
      </c>
      <c r="N10" s="14" t="s">
        <v>60</v>
      </c>
      <c r="O10" s="14" t="s">
        <v>60</v>
      </c>
      <c r="P10" s="14" t="s">
        <v>60</v>
      </c>
      <c r="Q10" s="18">
        <v>6850376</v>
      </c>
      <c r="R10" s="83">
        <v>739811</v>
      </c>
      <c r="S10" s="60">
        <v>12.1</v>
      </c>
      <c r="T10" s="1">
        <f t="shared" si="0"/>
        <v>739811</v>
      </c>
    </row>
    <row r="11" spans="2:20" ht="13.5">
      <c r="B11" s="65" t="s">
        <v>24</v>
      </c>
      <c r="C11" s="44"/>
      <c r="D11" s="17">
        <v>75</v>
      </c>
      <c r="E11" s="14">
        <v>566798</v>
      </c>
      <c r="F11" s="14" t="s">
        <v>60</v>
      </c>
      <c r="G11" s="14" t="s">
        <v>60</v>
      </c>
      <c r="H11" s="14" t="s">
        <v>60</v>
      </c>
      <c r="I11" s="14" t="s">
        <v>60</v>
      </c>
      <c r="J11" s="18">
        <v>566798</v>
      </c>
      <c r="K11" s="17">
        <v>74</v>
      </c>
      <c r="L11" s="14">
        <v>620331</v>
      </c>
      <c r="M11" s="14" t="s">
        <v>60</v>
      </c>
      <c r="N11" s="14" t="s">
        <v>60</v>
      </c>
      <c r="O11" s="14" t="s">
        <v>60</v>
      </c>
      <c r="P11" s="14" t="s">
        <v>60</v>
      </c>
      <c r="Q11" s="18">
        <v>620331</v>
      </c>
      <c r="R11" s="83">
        <v>53533</v>
      </c>
      <c r="S11" s="60">
        <v>9.4</v>
      </c>
      <c r="T11" s="1">
        <f t="shared" si="0"/>
        <v>53533</v>
      </c>
    </row>
    <row r="12" spans="2:20" ht="13.5">
      <c r="B12" s="65" t="s">
        <v>25</v>
      </c>
      <c r="C12" s="44"/>
      <c r="D12" s="17" t="s">
        <v>60</v>
      </c>
      <c r="E12" s="14" t="s">
        <v>60</v>
      </c>
      <c r="F12" s="14" t="s">
        <v>60</v>
      </c>
      <c r="G12" s="14" t="s">
        <v>60</v>
      </c>
      <c r="H12" s="14" t="s">
        <v>60</v>
      </c>
      <c r="I12" s="14">
        <v>914512</v>
      </c>
      <c r="J12" s="18">
        <v>914512</v>
      </c>
      <c r="K12" s="17" t="s">
        <v>60</v>
      </c>
      <c r="L12" s="14" t="s">
        <v>60</v>
      </c>
      <c r="M12" s="14" t="s">
        <v>60</v>
      </c>
      <c r="N12" s="14" t="s">
        <v>60</v>
      </c>
      <c r="O12" s="14" t="s">
        <v>60</v>
      </c>
      <c r="P12" s="14">
        <v>991660</v>
      </c>
      <c r="Q12" s="18">
        <v>991660</v>
      </c>
      <c r="R12" s="83">
        <v>77148</v>
      </c>
      <c r="S12" s="60">
        <v>8.4</v>
      </c>
      <c r="T12" s="1">
        <f t="shared" si="0"/>
        <v>77148</v>
      </c>
    </row>
    <row r="13" spans="2:20" ht="13.5">
      <c r="B13" s="65" t="s">
        <v>26</v>
      </c>
      <c r="C13" s="44"/>
      <c r="D13" s="17">
        <v>40</v>
      </c>
      <c r="E13" s="14">
        <v>227364</v>
      </c>
      <c r="F13" s="14" t="s">
        <v>57</v>
      </c>
      <c r="G13" s="14" t="s">
        <v>57</v>
      </c>
      <c r="H13" s="14" t="s">
        <v>57</v>
      </c>
      <c r="I13" s="14" t="s">
        <v>57</v>
      </c>
      <c r="J13" s="18">
        <v>227364</v>
      </c>
      <c r="K13" s="17">
        <v>40</v>
      </c>
      <c r="L13" s="14">
        <v>249589</v>
      </c>
      <c r="M13" s="14" t="s">
        <v>57</v>
      </c>
      <c r="N13" s="14" t="s">
        <v>57</v>
      </c>
      <c r="O13" s="14" t="s">
        <v>57</v>
      </c>
      <c r="P13" s="14" t="s">
        <v>57</v>
      </c>
      <c r="Q13" s="18">
        <v>249589</v>
      </c>
      <c r="R13" s="83">
        <v>22225</v>
      </c>
      <c r="S13" s="60">
        <v>9.8</v>
      </c>
      <c r="T13" s="1">
        <f t="shared" si="0"/>
        <v>22225</v>
      </c>
    </row>
    <row r="14" spans="2:20" ht="13.5">
      <c r="B14" s="65" t="s">
        <v>27</v>
      </c>
      <c r="C14" s="44"/>
      <c r="D14" s="17">
        <v>819</v>
      </c>
      <c r="E14" s="14">
        <v>5715620</v>
      </c>
      <c r="F14" s="14">
        <v>21935860</v>
      </c>
      <c r="G14" s="14">
        <v>48368</v>
      </c>
      <c r="H14" s="14" t="s">
        <v>57</v>
      </c>
      <c r="I14" s="14" t="s">
        <v>57</v>
      </c>
      <c r="J14" s="18">
        <v>27699848</v>
      </c>
      <c r="K14" s="17">
        <v>822</v>
      </c>
      <c r="L14" s="14">
        <v>6617503</v>
      </c>
      <c r="M14" s="14">
        <v>25253997</v>
      </c>
      <c r="N14" s="14">
        <v>54209</v>
      </c>
      <c r="O14" s="14" t="s">
        <v>57</v>
      </c>
      <c r="P14" s="14" t="s">
        <v>57</v>
      </c>
      <c r="Q14" s="18">
        <v>31925709</v>
      </c>
      <c r="R14" s="83">
        <v>4225861</v>
      </c>
      <c r="S14" s="60">
        <v>15.3</v>
      </c>
      <c r="T14" s="1">
        <f t="shared" si="0"/>
        <v>4225861</v>
      </c>
    </row>
    <row r="15" spans="2:20" ht="13.5">
      <c r="B15" s="65" t="s">
        <v>28</v>
      </c>
      <c r="C15" s="44"/>
      <c r="D15" s="17">
        <v>1189</v>
      </c>
      <c r="E15" s="14">
        <v>7963024</v>
      </c>
      <c r="F15" s="14">
        <v>7269721</v>
      </c>
      <c r="G15" s="14" t="s">
        <v>57</v>
      </c>
      <c r="H15" s="14" t="s">
        <v>57</v>
      </c>
      <c r="I15" s="14" t="s">
        <v>57</v>
      </c>
      <c r="J15" s="18">
        <v>15232745</v>
      </c>
      <c r="K15" s="17">
        <v>1192</v>
      </c>
      <c r="L15" s="14">
        <v>6949629</v>
      </c>
      <c r="M15" s="14">
        <v>7759843</v>
      </c>
      <c r="N15" s="14" t="s">
        <v>57</v>
      </c>
      <c r="O15" s="14" t="s">
        <v>57</v>
      </c>
      <c r="P15" s="14" t="s">
        <v>57</v>
      </c>
      <c r="Q15" s="18">
        <v>14709472</v>
      </c>
      <c r="R15" s="93">
        <v>-323273</v>
      </c>
      <c r="S15" s="60">
        <v>-2.1</v>
      </c>
      <c r="T15" s="1">
        <f t="shared" si="0"/>
        <v>-523273</v>
      </c>
    </row>
    <row r="16" spans="2:20" ht="13.5">
      <c r="B16" s="65" t="s">
        <v>133</v>
      </c>
      <c r="C16" s="44"/>
      <c r="D16" s="17">
        <v>6352</v>
      </c>
      <c r="E16" s="14">
        <v>34744187</v>
      </c>
      <c r="F16" s="14">
        <v>2413845</v>
      </c>
      <c r="G16" s="14">
        <v>769089</v>
      </c>
      <c r="H16" s="14" t="s">
        <v>61</v>
      </c>
      <c r="I16" s="14" t="s">
        <v>61</v>
      </c>
      <c r="J16" s="89">
        <v>37957121</v>
      </c>
      <c r="K16" s="17">
        <v>6319</v>
      </c>
      <c r="L16" s="14">
        <v>38352523</v>
      </c>
      <c r="M16" s="14">
        <v>2610933</v>
      </c>
      <c r="N16" s="14">
        <v>858156</v>
      </c>
      <c r="O16" s="14" t="s">
        <v>61</v>
      </c>
      <c r="P16" s="14" t="s">
        <v>61</v>
      </c>
      <c r="Q16" s="18">
        <v>41821612</v>
      </c>
      <c r="R16" s="92">
        <v>3864491</v>
      </c>
      <c r="S16" s="60">
        <v>10.2</v>
      </c>
      <c r="T16" s="1">
        <f t="shared" si="0"/>
        <v>3864491</v>
      </c>
    </row>
    <row r="17" spans="2:20" ht="13.5">
      <c r="B17" s="65" t="s">
        <v>30</v>
      </c>
      <c r="C17" s="44"/>
      <c r="D17" s="17">
        <v>3874</v>
      </c>
      <c r="E17" s="14">
        <v>23228668</v>
      </c>
      <c r="F17" s="14">
        <v>37927022</v>
      </c>
      <c r="G17" s="14">
        <v>1788679</v>
      </c>
      <c r="H17" s="14">
        <v>77000</v>
      </c>
      <c r="I17" s="14" t="s">
        <v>62</v>
      </c>
      <c r="J17" s="18">
        <v>63021369</v>
      </c>
      <c r="K17" s="17">
        <v>3858</v>
      </c>
      <c r="L17" s="14">
        <v>24745040</v>
      </c>
      <c r="M17" s="14">
        <v>32256425</v>
      </c>
      <c r="N17" s="14">
        <v>1960397</v>
      </c>
      <c r="O17" s="14">
        <v>82560</v>
      </c>
      <c r="P17" s="14" t="s">
        <v>62</v>
      </c>
      <c r="Q17" s="18">
        <v>59044422</v>
      </c>
      <c r="R17" s="83">
        <v>-3976947</v>
      </c>
      <c r="S17" s="60">
        <v>-6.3</v>
      </c>
      <c r="T17" s="1">
        <f t="shared" si="0"/>
        <v>-3976947</v>
      </c>
    </row>
    <row r="18" spans="2:20" ht="13.5">
      <c r="B18" s="65" t="s">
        <v>31</v>
      </c>
      <c r="C18" s="44"/>
      <c r="D18" s="17">
        <v>743</v>
      </c>
      <c r="E18" s="14">
        <v>5021386</v>
      </c>
      <c r="F18" s="14">
        <v>166075</v>
      </c>
      <c r="G18" s="14" t="s">
        <v>62</v>
      </c>
      <c r="H18" s="14">
        <v>3635980</v>
      </c>
      <c r="I18" s="14" t="s">
        <v>62</v>
      </c>
      <c r="J18" s="18">
        <v>8823441</v>
      </c>
      <c r="K18" s="17">
        <v>746</v>
      </c>
      <c r="L18" s="14">
        <v>5480815</v>
      </c>
      <c r="M18" s="14">
        <v>170592</v>
      </c>
      <c r="N18" s="14" t="s">
        <v>62</v>
      </c>
      <c r="O18" s="14">
        <v>2842253</v>
      </c>
      <c r="P18" s="14" t="s">
        <v>62</v>
      </c>
      <c r="Q18" s="18">
        <v>8493660</v>
      </c>
      <c r="R18" s="83">
        <v>-329781</v>
      </c>
      <c r="S18" s="60">
        <v>-3.7</v>
      </c>
      <c r="T18" s="1">
        <f t="shared" si="0"/>
        <v>-329781</v>
      </c>
    </row>
    <row r="19" spans="2:20" ht="13.5">
      <c r="B19" s="65" t="s">
        <v>32</v>
      </c>
      <c r="C19" s="44"/>
      <c r="D19" s="17">
        <v>463</v>
      </c>
      <c r="E19" s="14">
        <v>2570762</v>
      </c>
      <c r="F19" s="14" t="s">
        <v>57</v>
      </c>
      <c r="G19" s="14" t="s">
        <v>57</v>
      </c>
      <c r="H19" s="14">
        <v>2813437</v>
      </c>
      <c r="I19" s="14" t="s">
        <v>57</v>
      </c>
      <c r="J19" s="89">
        <v>5384199</v>
      </c>
      <c r="K19" s="17">
        <v>468</v>
      </c>
      <c r="L19" s="14">
        <v>2744261</v>
      </c>
      <c r="M19" s="14" t="s">
        <v>57</v>
      </c>
      <c r="N19" s="14" t="s">
        <v>57</v>
      </c>
      <c r="O19" s="14">
        <v>2700483</v>
      </c>
      <c r="P19" s="14" t="s">
        <v>57</v>
      </c>
      <c r="Q19" s="18">
        <v>5444744</v>
      </c>
      <c r="R19" s="83">
        <v>60545</v>
      </c>
      <c r="S19" s="60">
        <v>1.1</v>
      </c>
      <c r="T19" s="1">
        <f t="shared" si="0"/>
        <v>60545</v>
      </c>
    </row>
    <row r="20" spans="2:20" ht="13.5">
      <c r="B20" s="65" t="s">
        <v>33</v>
      </c>
      <c r="C20" s="44"/>
      <c r="D20" s="17">
        <v>80</v>
      </c>
      <c r="E20" s="14">
        <v>392415</v>
      </c>
      <c r="F20" s="14" t="s">
        <v>57</v>
      </c>
      <c r="G20" s="14" t="s">
        <v>57</v>
      </c>
      <c r="H20" s="14" t="s">
        <v>57</v>
      </c>
      <c r="I20" s="14" t="s">
        <v>57</v>
      </c>
      <c r="J20" s="18">
        <v>392415</v>
      </c>
      <c r="K20" s="17">
        <v>82</v>
      </c>
      <c r="L20" s="14">
        <v>447046</v>
      </c>
      <c r="M20" s="14" t="s">
        <v>57</v>
      </c>
      <c r="N20" s="14" t="s">
        <v>57</v>
      </c>
      <c r="O20" s="14" t="s">
        <v>57</v>
      </c>
      <c r="P20" s="14" t="s">
        <v>57</v>
      </c>
      <c r="Q20" s="18">
        <v>447046</v>
      </c>
      <c r="R20" s="83">
        <v>54631</v>
      </c>
      <c r="S20" s="60">
        <v>13.9</v>
      </c>
      <c r="T20" s="1">
        <f t="shared" si="0"/>
        <v>54631</v>
      </c>
    </row>
    <row r="21" spans="2:20" ht="13.5">
      <c r="B21" s="65" t="s">
        <v>34</v>
      </c>
      <c r="C21" s="44"/>
      <c r="D21" s="17">
        <v>507</v>
      </c>
      <c r="E21" s="14">
        <v>2310033</v>
      </c>
      <c r="F21" s="14">
        <v>557085</v>
      </c>
      <c r="G21" s="14" t="s">
        <v>57</v>
      </c>
      <c r="H21" s="14" t="s">
        <v>57</v>
      </c>
      <c r="I21" s="14" t="s">
        <v>57</v>
      </c>
      <c r="J21" s="89">
        <v>2867118</v>
      </c>
      <c r="K21" s="17">
        <v>507</v>
      </c>
      <c r="L21" s="14">
        <v>3447032</v>
      </c>
      <c r="M21" s="14">
        <v>540907</v>
      </c>
      <c r="N21" s="14" t="s">
        <v>57</v>
      </c>
      <c r="O21" s="14" t="s">
        <v>57</v>
      </c>
      <c r="P21" s="14" t="s">
        <v>57</v>
      </c>
      <c r="Q21" s="18">
        <v>6987939</v>
      </c>
      <c r="R21" s="92">
        <v>4120821</v>
      </c>
      <c r="S21" s="60">
        <v>37.1</v>
      </c>
      <c r="T21" s="1">
        <f t="shared" si="0"/>
        <v>4120821</v>
      </c>
    </row>
    <row r="22" spans="2:20" ht="13.5">
      <c r="B22" s="65" t="s">
        <v>35</v>
      </c>
      <c r="C22" s="44"/>
      <c r="D22" s="17">
        <v>60</v>
      </c>
      <c r="E22" s="14">
        <v>382939</v>
      </c>
      <c r="F22" s="14" t="s">
        <v>127</v>
      </c>
      <c r="G22" s="14" t="s">
        <v>127</v>
      </c>
      <c r="H22" s="14" t="s">
        <v>127</v>
      </c>
      <c r="I22" s="14" t="s">
        <v>127</v>
      </c>
      <c r="J22" s="18">
        <v>382937</v>
      </c>
      <c r="K22" s="17">
        <v>59</v>
      </c>
      <c r="L22" s="14">
        <v>412405</v>
      </c>
      <c r="M22" s="14" t="s">
        <v>127</v>
      </c>
      <c r="N22" s="14" t="s">
        <v>127</v>
      </c>
      <c r="O22" s="14" t="s">
        <v>127</v>
      </c>
      <c r="P22" s="14" t="s">
        <v>127</v>
      </c>
      <c r="Q22" s="18">
        <v>412405</v>
      </c>
      <c r="R22" s="92">
        <v>29466</v>
      </c>
      <c r="S22" s="60">
        <v>7.7</v>
      </c>
      <c r="T22" s="1">
        <f t="shared" si="0"/>
        <v>29468</v>
      </c>
    </row>
    <row r="23" spans="2:20" ht="13.5">
      <c r="B23" s="65" t="s">
        <v>134</v>
      </c>
      <c r="C23" s="44"/>
      <c r="D23" s="90">
        <v>16437</v>
      </c>
      <c r="E23" s="88">
        <v>97415341</v>
      </c>
      <c r="F23" s="14">
        <v>82496219</v>
      </c>
      <c r="G23" s="14">
        <v>6951009</v>
      </c>
      <c r="H23" s="88">
        <v>80714986</v>
      </c>
      <c r="I23" s="14">
        <v>99403697</v>
      </c>
      <c r="J23" s="89">
        <v>366981252</v>
      </c>
      <c r="K23" s="17">
        <v>16431</v>
      </c>
      <c r="L23" s="14">
        <v>106084922</v>
      </c>
      <c r="M23" s="88">
        <v>83002728</v>
      </c>
      <c r="N23" s="14">
        <v>7490798</v>
      </c>
      <c r="O23" s="14">
        <v>86227809</v>
      </c>
      <c r="P23" s="14">
        <v>118014764</v>
      </c>
      <c r="Q23" s="89">
        <v>400821021</v>
      </c>
      <c r="R23" s="83">
        <v>33839769</v>
      </c>
      <c r="S23" s="60">
        <v>9.2</v>
      </c>
      <c r="T23" s="1">
        <f t="shared" si="0"/>
        <v>33839769</v>
      </c>
    </row>
    <row r="24" spans="2:19" ht="14.25" thickBot="1">
      <c r="B24" s="66" t="s">
        <v>142</v>
      </c>
      <c r="C24" s="78"/>
      <c r="D24" s="81">
        <v>-41</v>
      </c>
      <c r="E24" s="41">
        <v>8530824</v>
      </c>
      <c r="F24" s="41">
        <v>8050126</v>
      </c>
      <c r="G24" s="41">
        <v>769486</v>
      </c>
      <c r="H24" s="41">
        <v>10398997</v>
      </c>
      <c r="I24" s="41">
        <v>13082533</v>
      </c>
      <c r="J24" s="79">
        <v>40832966</v>
      </c>
      <c r="K24" s="81">
        <v>-6</v>
      </c>
      <c r="L24" s="41">
        <v>8669581</v>
      </c>
      <c r="M24" s="41">
        <v>506509</v>
      </c>
      <c r="N24" s="41">
        <v>539789</v>
      </c>
      <c r="O24" s="41">
        <v>5512823</v>
      </c>
      <c r="P24" s="41">
        <v>18611067</v>
      </c>
      <c r="Q24" s="79">
        <v>33839769</v>
      </c>
      <c r="R24" s="84" t="s">
        <v>96</v>
      </c>
      <c r="S24" s="80" t="s">
        <v>96</v>
      </c>
    </row>
    <row r="25" spans="2:19" ht="14.25" thickBot="1">
      <c r="B25" s="66" t="s">
        <v>143</v>
      </c>
      <c r="C25" s="45"/>
      <c r="D25" s="74" t="s">
        <v>96</v>
      </c>
      <c r="E25" s="67">
        <v>9.6</v>
      </c>
      <c r="F25" s="67">
        <v>10.8</v>
      </c>
      <c r="G25" s="47">
        <v>12.4</v>
      </c>
      <c r="H25" s="47">
        <v>14.8</v>
      </c>
      <c r="I25" s="47">
        <v>15.2</v>
      </c>
      <c r="J25" s="69">
        <v>12.5</v>
      </c>
      <c r="K25" s="74" t="s">
        <v>96</v>
      </c>
      <c r="L25" s="67">
        <v>8.9</v>
      </c>
      <c r="M25" s="67">
        <v>0.6</v>
      </c>
      <c r="N25" s="47">
        <v>7.8</v>
      </c>
      <c r="O25" s="47">
        <v>6.8</v>
      </c>
      <c r="P25" s="47">
        <v>18.7</v>
      </c>
      <c r="Q25" s="69">
        <v>9.2</v>
      </c>
      <c r="R25" s="75" t="s">
        <v>65</v>
      </c>
      <c r="S25" s="68" t="s">
        <v>65</v>
      </c>
    </row>
    <row r="26" ht="13.5"/>
    <row r="27" ht="13.5">
      <c r="B27" s="54" t="s">
        <v>128</v>
      </c>
    </row>
    <row r="28" ht="13.5">
      <c r="B28" s="54" t="s">
        <v>129</v>
      </c>
    </row>
    <row r="29" ht="13.5">
      <c r="B29" s="54" t="s">
        <v>130</v>
      </c>
    </row>
    <row r="30" ht="13.5">
      <c r="B30" s="54" t="s">
        <v>120</v>
      </c>
    </row>
    <row r="31" spans="11:18" ht="13.5">
      <c r="K31" s="1">
        <f aca="true" t="shared" si="1" ref="K31:R31">K23-D23</f>
        <v>-6</v>
      </c>
      <c r="L31" s="1">
        <f t="shared" si="1"/>
        <v>8669581</v>
      </c>
      <c r="M31" s="1">
        <f t="shared" si="1"/>
        <v>506509</v>
      </c>
      <c r="N31" s="1">
        <f t="shared" si="1"/>
        <v>539789</v>
      </c>
      <c r="O31" s="1">
        <f t="shared" si="1"/>
        <v>5512823</v>
      </c>
      <c r="P31" s="1">
        <f t="shared" si="1"/>
        <v>18611067</v>
      </c>
      <c r="Q31" s="1">
        <f t="shared" si="1"/>
        <v>33839769</v>
      </c>
      <c r="R31" s="1">
        <f t="shared" si="1"/>
        <v>33823338</v>
      </c>
    </row>
    <row r="32" ht="13.5"/>
    <row r="33" ht="13.5"/>
    <row r="34" spans="10:17" ht="12.75">
      <c r="J34" s="1">
        <f>SUM(E16:I16)</f>
        <v>37927121</v>
      </c>
      <c r="M34" s="1">
        <f>SUM(M6:M22)</f>
        <v>82802728</v>
      </c>
      <c r="Q34" s="1">
        <f>SUM(Q4,Q6:Q22)</f>
        <v>403621021</v>
      </c>
    </row>
    <row r="35" ht="12.75">
      <c r="J35" s="1">
        <f>SUM(E21:I21)</f>
        <v>2867118</v>
      </c>
    </row>
    <row r="36" ht="12.75">
      <c r="J36" s="1">
        <f>SUM(J4,J6:J22)</f>
        <v>366981250</v>
      </c>
    </row>
    <row r="39" ht="12.75">
      <c r="D39" s="1" t="s">
        <v>152</v>
      </c>
    </row>
  </sheetData>
  <sheetProtection/>
  <mergeCells count="3">
    <mergeCell ref="D2:J2"/>
    <mergeCell ref="K2:Q2"/>
    <mergeCell ref="B3:C3"/>
  </mergeCells>
  <printOptions/>
  <pageMargins left="0.75" right="0.75" top="1" bottom="1" header="0.512" footer="0.512"/>
  <pageSetup fitToHeight="1" fitToWidth="1" horizontalDpi="600" verticalDpi="600" orientation="landscape" paperSize="9" scale="61"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1:P3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8" width="13.75390625" style="1" customWidth="1"/>
    <col min="9" max="9" width="13.625" style="1" bestFit="1" customWidth="1"/>
    <col min="10" max="10" width="8.125" style="1" customWidth="1"/>
    <col min="11" max="11" width="13.625" style="1" bestFit="1" customWidth="1"/>
    <col min="12" max="12" width="8.125" style="1" customWidth="1"/>
    <col min="13" max="13" width="13.625" style="1" bestFit="1" customWidth="1"/>
    <col min="14" max="14" width="8.25390625" style="1" customWidth="1"/>
    <col min="15" max="15" width="12.875" style="1" customWidth="1"/>
    <col min="16" max="16" width="12.75390625" style="1" bestFit="1" customWidth="1"/>
    <col min="17" max="16384" width="9.00390625" style="1" customWidth="1"/>
  </cols>
  <sheetData>
    <row r="1" spans="2:16" ht="14.25" thickBot="1">
      <c r="B1" s="1" t="s">
        <v>90</v>
      </c>
      <c r="P1" s="2" t="s">
        <v>39</v>
      </c>
    </row>
    <row r="2" spans="2:16" s="3" customFormat="1" ht="29.25" customHeight="1">
      <c r="B2" s="165" t="s">
        <v>70</v>
      </c>
      <c r="C2" s="4"/>
      <c r="D2" s="5" t="s">
        <v>14</v>
      </c>
      <c r="E2" s="183" t="s">
        <v>94</v>
      </c>
      <c r="F2" s="183"/>
      <c r="G2" s="183"/>
      <c r="H2" s="183"/>
      <c r="I2" s="183"/>
      <c r="J2" s="184"/>
      <c r="K2" s="178" t="s">
        <v>11</v>
      </c>
      <c r="L2" s="182"/>
      <c r="M2" s="178" t="s">
        <v>13</v>
      </c>
      <c r="N2" s="160"/>
      <c r="O2" s="165" t="s">
        <v>7</v>
      </c>
      <c r="P2" s="185"/>
    </row>
    <row r="3" spans="2:16" s="3" customFormat="1" ht="41.25" customHeight="1" thickBot="1">
      <c r="B3" s="171"/>
      <c r="C3" s="174" t="s">
        <v>71</v>
      </c>
      <c r="D3" s="175"/>
      <c r="E3" s="57" t="s">
        <v>49</v>
      </c>
      <c r="F3" s="7" t="s">
        <v>72</v>
      </c>
      <c r="G3" s="7" t="s">
        <v>73</v>
      </c>
      <c r="H3" s="7" t="s">
        <v>74</v>
      </c>
      <c r="I3" s="7" t="s">
        <v>75</v>
      </c>
      <c r="J3" s="7" t="s">
        <v>6</v>
      </c>
      <c r="K3" s="8" t="s">
        <v>76</v>
      </c>
      <c r="L3" s="7" t="s">
        <v>6</v>
      </c>
      <c r="M3" s="8" t="s">
        <v>77</v>
      </c>
      <c r="N3" s="9" t="s">
        <v>6</v>
      </c>
      <c r="O3" s="6" t="s">
        <v>8</v>
      </c>
      <c r="P3" s="10" t="s">
        <v>9</v>
      </c>
    </row>
    <row r="4" spans="2:16" ht="14.25" customHeight="1" thickTop="1">
      <c r="B4" s="172" t="s">
        <v>15</v>
      </c>
      <c r="C4" s="11" t="s">
        <v>16</v>
      </c>
      <c r="D4" s="11"/>
      <c r="E4" s="11" t="s">
        <v>42</v>
      </c>
      <c r="F4" s="11" t="s">
        <v>42</v>
      </c>
      <c r="G4" s="11" t="s">
        <v>42</v>
      </c>
      <c r="H4" s="11">
        <v>517182</v>
      </c>
      <c r="I4" s="11">
        <v>517182</v>
      </c>
      <c r="J4" s="85">
        <v>0</v>
      </c>
      <c r="K4" s="11" t="s">
        <v>42</v>
      </c>
      <c r="L4" s="37" t="s">
        <v>42</v>
      </c>
      <c r="M4" s="11">
        <v>517182</v>
      </c>
      <c r="N4" s="87">
        <v>0</v>
      </c>
      <c r="O4" s="12" t="s">
        <v>42</v>
      </c>
      <c r="P4" s="13" t="s">
        <v>42</v>
      </c>
    </row>
    <row r="5" spans="2:16" ht="13.5">
      <c r="B5" s="173"/>
      <c r="C5" s="14" t="s">
        <v>17</v>
      </c>
      <c r="D5" s="14"/>
      <c r="E5" s="41">
        <v>2258</v>
      </c>
      <c r="F5" s="15">
        <v>35961806</v>
      </c>
      <c r="G5" s="14">
        <v>127837146</v>
      </c>
      <c r="H5" s="14">
        <v>752301</v>
      </c>
      <c r="I5" s="14">
        <v>164551253</v>
      </c>
      <c r="J5" s="35">
        <v>4.5</v>
      </c>
      <c r="K5" s="30">
        <v>167708084</v>
      </c>
      <c r="L5" s="38">
        <v>1.2</v>
      </c>
      <c r="M5" s="14">
        <v>332259337</v>
      </c>
      <c r="N5" s="40">
        <v>2.8</v>
      </c>
      <c r="O5" s="17">
        <v>92495243</v>
      </c>
      <c r="P5" s="18">
        <v>12791083</v>
      </c>
    </row>
    <row r="6" spans="2:16" ht="13.5">
      <c r="B6" s="173"/>
      <c r="C6" s="16"/>
      <c r="D6" s="19" t="s">
        <v>18</v>
      </c>
      <c r="E6" s="14">
        <v>108</v>
      </c>
      <c r="F6" s="14">
        <v>898765</v>
      </c>
      <c r="G6" s="14" t="s">
        <v>78</v>
      </c>
      <c r="H6" s="14" t="s">
        <v>79</v>
      </c>
      <c r="I6" s="14">
        <v>898765</v>
      </c>
      <c r="J6" s="35">
        <v>6.1</v>
      </c>
      <c r="K6" s="14" t="s">
        <v>79</v>
      </c>
      <c r="L6" s="38" t="s">
        <v>79</v>
      </c>
      <c r="M6" s="14">
        <v>898765</v>
      </c>
      <c r="N6" s="40">
        <v>6.1</v>
      </c>
      <c r="O6" s="17" t="s">
        <v>79</v>
      </c>
      <c r="P6" s="18" t="s">
        <v>79</v>
      </c>
    </row>
    <row r="7" spans="2:16" ht="13.5">
      <c r="B7" s="173"/>
      <c r="C7" s="16"/>
      <c r="D7" s="19" t="s">
        <v>19</v>
      </c>
      <c r="E7" s="14">
        <v>215</v>
      </c>
      <c r="F7" s="14">
        <v>141697</v>
      </c>
      <c r="G7" s="14" t="s">
        <v>80</v>
      </c>
      <c r="H7" s="14" t="s">
        <v>80</v>
      </c>
      <c r="I7" s="14">
        <v>141697</v>
      </c>
      <c r="J7" s="35">
        <v>0.7</v>
      </c>
      <c r="K7" s="14" t="s">
        <v>80</v>
      </c>
      <c r="L7" s="38" t="s">
        <v>80</v>
      </c>
      <c r="M7" s="14">
        <v>141697</v>
      </c>
      <c r="N7" s="40">
        <v>0.7</v>
      </c>
      <c r="O7" s="17" t="s">
        <v>80</v>
      </c>
      <c r="P7" s="18" t="s">
        <v>80</v>
      </c>
    </row>
    <row r="8" spans="2:16" ht="13.5">
      <c r="B8" s="173"/>
      <c r="C8" s="16"/>
      <c r="D8" s="19" t="s">
        <v>20</v>
      </c>
      <c r="E8" s="14">
        <v>77</v>
      </c>
      <c r="F8" s="14">
        <v>704449</v>
      </c>
      <c r="G8" s="14" t="s">
        <v>81</v>
      </c>
      <c r="H8" s="14" t="s">
        <v>81</v>
      </c>
      <c r="I8" s="14">
        <v>704449</v>
      </c>
      <c r="J8" s="35">
        <v>0.1</v>
      </c>
      <c r="K8" s="14" t="s">
        <v>81</v>
      </c>
      <c r="L8" s="38" t="s">
        <v>81</v>
      </c>
      <c r="M8" s="14">
        <v>704449</v>
      </c>
      <c r="N8" s="40">
        <v>0.1</v>
      </c>
      <c r="O8" s="17" t="s">
        <v>81</v>
      </c>
      <c r="P8" s="18" t="s">
        <v>81</v>
      </c>
    </row>
    <row r="9" spans="2:16" ht="13.5">
      <c r="B9" s="173"/>
      <c r="C9" s="16"/>
      <c r="D9" s="19" t="s">
        <v>21</v>
      </c>
      <c r="E9" s="14">
        <v>1581</v>
      </c>
      <c r="F9" s="14">
        <v>26899359</v>
      </c>
      <c r="G9" s="14">
        <v>126625076</v>
      </c>
      <c r="H9" s="14">
        <v>752301</v>
      </c>
      <c r="I9" s="14">
        <v>154276736</v>
      </c>
      <c r="J9" s="35">
        <v>5</v>
      </c>
      <c r="K9" s="14">
        <v>167708084</v>
      </c>
      <c r="L9" s="38">
        <v>1.2</v>
      </c>
      <c r="M9" s="14">
        <v>321984820</v>
      </c>
      <c r="N9" s="40">
        <v>3</v>
      </c>
      <c r="O9" s="17">
        <v>92495243</v>
      </c>
      <c r="P9" s="18">
        <v>12791083</v>
      </c>
    </row>
    <row r="10" spans="2:16" ht="13.5">
      <c r="B10" s="173"/>
      <c r="C10" s="16"/>
      <c r="D10" s="19" t="s">
        <v>22</v>
      </c>
      <c r="E10" s="14">
        <v>277</v>
      </c>
      <c r="F10" s="14">
        <v>7317536</v>
      </c>
      <c r="G10" s="14">
        <v>1002547</v>
      </c>
      <c r="H10" s="14" t="s">
        <v>82</v>
      </c>
      <c r="I10" s="14">
        <v>8320083</v>
      </c>
      <c r="J10" s="35">
        <v>-2.4</v>
      </c>
      <c r="K10" s="14" t="s">
        <v>82</v>
      </c>
      <c r="L10" s="38" t="s">
        <v>82</v>
      </c>
      <c r="M10" s="14">
        <v>8320083</v>
      </c>
      <c r="N10" s="40">
        <v>-2.4</v>
      </c>
      <c r="O10" s="17" t="s">
        <v>82</v>
      </c>
      <c r="P10" s="18" t="s">
        <v>82</v>
      </c>
    </row>
    <row r="11" spans="2:16" ht="13.5">
      <c r="B11" s="173"/>
      <c r="C11" s="16"/>
      <c r="D11" s="19" t="s">
        <v>23</v>
      </c>
      <c r="E11" s="14" t="s">
        <v>42</v>
      </c>
      <c r="F11" s="14" t="s">
        <v>83</v>
      </c>
      <c r="G11" s="14">
        <v>209523</v>
      </c>
      <c r="H11" s="14" t="s">
        <v>83</v>
      </c>
      <c r="I11" s="14">
        <v>209523</v>
      </c>
      <c r="J11" s="35">
        <v>-29.8</v>
      </c>
      <c r="K11" s="14" t="s">
        <v>83</v>
      </c>
      <c r="L11" s="38" t="s">
        <v>83</v>
      </c>
      <c r="M11" s="14">
        <v>209523</v>
      </c>
      <c r="N11" s="40">
        <v>-29.8</v>
      </c>
      <c r="O11" s="17" t="s">
        <v>83</v>
      </c>
      <c r="P11" s="18" t="s">
        <v>83</v>
      </c>
    </row>
    <row r="12" spans="2:16" ht="13.5">
      <c r="B12" s="173"/>
      <c r="C12" s="16" t="s">
        <v>24</v>
      </c>
      <c r="D12" s="19"/>
      <c r="E12" s="14">
        <v>67</v>
      </c>
      <c r="F12" s="14">
        <v>808124</v>
      </c>
      <c r="G12" s="14" t="s">
        <v>83</v>
      </c>
      <c r="H12" s="14" t="s">
        <v>83</v>
      </c>
      <c r="I12" s="14">
        <v>808124</v>
      </c>
      <c r="J12" s="35">
        <v>2.7</v>
      </c>
      <c r="K12" s="14" t="s">
        <v>83</v>
      </c>
      <c r="L12" s="38" t="s">
        <v>83</v>
      </c>
      <c r="M12" s="14">
        <v>808124</v>
      </c>
      <c r="N12" s="40">
        <v>2.7</v>
      </c>
      <c r="O12" s="17" t="s">
        <v>83</v>
      </c>
      <c r="P12" s="18" t="s">
        <v>83</v>
      </c>
    </row>
    <row r="13" spans="2:16" ht="13.5">
      <c r="B13" s="173"/>
      <c r="C13" s="16" t="s">
        <v>25</v>
      </c>
      <c r="D13" s="19"/>
      <c r="E13" s="14" t="s">
        <v>42</v>
      </c>
      <c r="F13" s="14" t="s">
        <v>83</v>
      </c>
      <c r="G13" s="14" t="s">
        <v>83</v>
      </c>
      <c r="H13" s="14" t="s">
        <v>83</v>
      </c>
      <c r="I13" s="14" t="s">
        <v>83</v>
      </c>
      <c r="J13" s="35" t="s">
        <v>83</v>
      </c>
      <c r="K13" s="14">
        <v>2577551</v>
      </c>
      <c r="L13" s="38">
        <v>-2.1</v>
      </c>
      <c r="M13" s="14">
        <v>2577551</v>
      </c>
      <c r="N13" s="40">
        <v>-2.1</v>
      </c>
      <c r="O13" s="17" t="s">
        <v>83</v>
      </c>
      <c r="P13" s="18" t="s">
        <v>83</v>
      </c>
    </row>
    <row r="14" spans="2:16" ht="13.5">
      <c r="B14" s="173"/>
      <c r="C14" s="16" t="s">
        <v>26</v>
      </c>
      <c r="D14" s="19"/>
      <c r="E14" s="14">
        <v>37</v>
      </c>
      <c r="F14" s="14">
        <v>328560</v>
      </c>
      <c r="G14" s="14" t="s">
        <v>84</v>
      </c>
      <c r="H14" s="14" t="s">
        <v>84</v>
      </c>
      <c r="I14" s="14">
        <v>328560</v>
      </c>
      <c r="J14" s="35">
        <v>3.2</v>
      </c>
      <c r="K14" s="14" t="s">
        <v>84</v>
      </c>
      <c r="L14" s="38" t="s">
        <v>84</v>
      </c>
      <c r="M14" s="14">
        <v>328560</v>
      </c>
      <c r="N14" s="40">
        <v>3.2</v>
      </c>
      <c r="O14" s="17" t="s">
        <v>84</v>
      </c>
      <c r="P14" s="18" t="s">
        <v>84</v>
      </c>
    </row>
    <row r="15" spans="2:16" ht="13.5">
      <c r="B15" s="173"/>
      <c r="C15" s="16" t="s">
        <v>27</v>
      </c>
      <c r="D15" s="19"/>
      <c r="E15" s="14">
        <v>600</v>
      </c>
      <c r="F15" s="14">
        <v>6680194</v>
      </c>
      <c r="G15" s="14">
        <v>47943573</v>
      </c>
      <c r="H15" s="14">
        <v>3121510</v>
      </c>
      <c r="I15" s="14">
        <v>57745277</v>
      </c>
      <c r="J15" s="35">
        <v>3.3</v>
      </c>
      <c r="K15" s="14" t="s">
        <v>83</v>
      </c>
      <c r="L15" s="38" t="s">
        <v>83</v>
      </c>
      <c r="M15" s="14">
        <v>57745277</v>
      </c>
      <c r="N15" s="40">
        <v>3.3</v>
      </c>
      <c r="O15" s="17" t="s">
        <v>83</v>
      </c>
      <c r="P15" s="18" t="s">
        <v>83</v>
      </c>
    </row>
    <row r="16" spans="2:16" ht="13.5">
      <c r="B16" s="173"/>
      <c r="C16" s="16" t="s">
        <v>28</v>
      </c>
      <c r="D16" s="19"/>
      <c r="E16" s="14">
        <v>1027</v>
      </c>
      <c r="F16" s="14">
        <v>9857951</v>
      </c>
      <c r="G16" s="14">
        <v>18156936</v>
      </c>
      <c r="H16" s="14" t="s">
        <v>84</v>
      </c>
      <c r="I16" s="14">
        <v>28014887</v>
      </c>
      <c r="J16" s="35" t="s">
        <v>147</v>
      </c>
      <c r="K16" s="14" t="s">
        <v>84</v>
      </c>
      <c r="L16" s="38" t="s">
        <v>84</v>
      </c>
      <c r="M16" s="14">
        <v>28014887</v>
      </c>
      <c r="N16" s="40" t="s">
        <v>150</v>
      </c>
      <c r="O16" s="17" t="s">
        <v>84</v>
      </c>
      <c r="P16" s="18" t="s">
        <v>84</v>
      </c>
    </row>
    <row r="17" spans="2:16" ht="13.5">
      <c r="B17" s="173"/>
      <c r="C17" s="16" t="s">
        <v>29</v>
      </c>
      <c r="D17" s="19"/>
      <c r="E17" s="14">
        <v>6010</v>
      </c>
      <c r="F17" s="14">
        <v>56013378</v>
      </c>
      <c r="G17" s="14">
        <v>3193375</v>
      </c>
      <c r="H17" s="14">
        <v>1525923</v>
      </c>
      <c r="I17" s="14">
        <v>60732676</v>
      </c>
      <c r="J17" s="35">
        <v>2</v>
      </c>
      <c r="K17" s="14" t="s">
        <v>85</v>
      </c>
      <c r="L17" s="38" t="s">
        <v>85</v>
      </c>
      <c r="M17" s="14">
        <v>60732676</v>
      </c>
      <c r="N17" s="40">
        <v>2</v>
      </c>
      <c r="O17" s="17" t="s">
        <v>85</v>
      </c>
      <c r="P17" s="18" t="s">
        <v>85</v>
      </c>
    </row>
    <row r="18" spans="2:16" ht="13.5">
      <c r="B18" s="173"/>
      <c r="C18" s="16" t="s">
        <v>30</v>
      </c>
      <c r="D18" s="19"/>
      <c r="E18" s="14">
        <v>3473</v>
      </c>
      <c r="F18" s="14">
        <v>36065775</v>
      </c>
      <c r="G18" s="14">
        <v>17736033</v>
      </c>
      <c r="H18" s="14">
        <v>2625300</v>
      </c>
      <c r="I18" s="14">
        <v>56427108</v>
      </c>
      <c r="J18" s="35">
        <v>-4.5</v>
      </c>
      <c r="K18" s="14">
        <v>3404482</v>
      </c>
      <c r="L18" s="38">
        <v>-22.7</v>
      </c>
      <c r="M18" s="14">
        <v>59831590</v>
      </c>
      <c r="N18" s="40">
        <v>-5.7</v>
      </c>
      <c r="O18" s="17">
        <v>237961</v>
      </c>
      <c r="P18" s="18" t="s">
        <v>64</v>
      </c>
    </row>
    <row r="19" spans="2:16" ht="13.5">
      <c r="B19" s="173"/>
      <c r="C19" s="16" t="s">
        <v>31</v>
      </c>
      <c r="D19" s="19"/>
      <c r="E19" s="14">
        <v>737</v>
      </c>
      <c r="F19" s="14">
        <v>7312905</v>
      </c>
      <c r="G19" s="14">
        <v>2166712</v>
      </c>
      <c r="H19" s="14">
        <v>2031777</v>
      </c>
      <c r="I19" s="14">
        <v>11511394</v>
      </c>
      <c r="J19" s="35">
        <v>1</v>
      </c>
      <c r="K19" s="14" t="s">
        <v>83</v>
      </c>
      <c r="L19" s="38" t="s">
        <v>83</v>
      </c>
      <c r="M19" s="14">
        <v>11511394</v>
      </c>
      <c r="N19" s="40">
        <v>1</v>
      </c>
      <c r="O19" s="17">
        <v>4275808</v>
      </c>
      <c r="P19" s="18" t="s">
        <v>83</v>
      </c>
    </row>
    <row r="20" spans="2:16" ht="13.5">
      <c r="B20" s="173"/>
      <c r="C20" s="16" t="s">
        <v>32</v>
      </c>
      <c r="D20" s="19"/>
      <c r="E20" s="14">
        <v>430</v>
      </c>
      <c r="F20" s="14">
        <v>4126087</v>
      </c>
      <c r="G20" s="14" t="s">
        <v>84</v>
      </c>
      <c r="H20" s="14" t="s">
        <v>84</v>
      </c>
      <c r="I20" s="14">
        <v>4126087</v>
      </c>
      <c r="J20" s="35">
        <v>-2</v>
      </c>
      <c r="K20" s="14" t="s">
        <v>84</v>
      </c>
      <c r="L20" s="38" t="s">
        <v>84</v>
      </c>
      <c r="M20" s="14">
        <v>4126087</v>
      </c>
      <c r="N20" s="40">
        <v>-2</v>
      </c>
      <c r="O20" s="17">
        <v>768937</v>
      </c>
      <c r="P20" s="18" t="s">
        <v>84</v>
      </c>
    </row>
    <row r="21" spans="2:16" ht="13.5">
      <c r="B21" s="173"/>
      <c r="C21" s="16" t="s">
        <v>33</v>
      </c>
      <c r="D21" s="19"/>
      <c r="E21" s="14">
        <v>76</v>
      </c>
      <c r="F21" s="14">
        <v>598986</v>
      </c>
      <c r="G21" s="14" t="s">
        <v>84</v>
      </c>
      <c r="H21" s="14" t="s">
        <v>84</v>
      </c>
      <c r="I21" s="14">
        <v>598986</v>
      </c>
      <c r="J21" s="35">
        <v>2.4</v>
      </c>
      <c r="K21" s="14" t="s">
        <v>84</v>
      </c>
      <c r="L21" s="38" t="s">
        <v>84</v>
      </c>
      <c r="M21" s="14">
        <v>598986</v>
      </c>
      <c r="N21" s="40">
        <v>2.4</v>
      </c>
      <c r="O21" s="17" t="s">
        <v>84</v>
      </c>
      <c r="P21" s="18" t="s">
        <v>84</v>
      </c>
    </row>
    <row r="22" spans="2:16" ht="13.5">
      <c r="B22" s="173"/>
      <c r="C22" s="16" t="s">
        <v>34</v>
      </c>
      <c r="D22" s="19"/>
      <c r="E22" s="14">
        <v>467</v>
      </c>
      <c r="F22" s="14">
        <v>4435451</v>
      </c>
      <c r="G22" s="14">
        <v>629815</v>
      </c>
      <c r="H22" s="14" t="s">
        <v>84</v>
      </c>
      <c r="I22" s="14">
        <v>5065266</v>
      </c>
      <c r="J22" s="35">
        <v>3.1</v>
      </c>
      <c r="K22" s="14" t="s">
        <v>84</v>
      </c>
      <c r="L22" s="38" t="s">
        <v>84</v>
      </c>
      <c r="M22" s="14">
        <v>5065266</v>
      </c>
      <c r="N22" s="40">
        <v>3.1</v>
      </c>
      <c r="O22" s="17" t="s">
        <v>84</v>
      </c>
      <c r="P22" s="18" t="s">
        <v>84</v>
      </c>
    </row>
    <row r="23" spans="2:16" ht="13.5">
      <c r="B23" s="173"/>
      <c r="C23" s="16" t="s">
        <v>35</v>
      </c>
      <c r="D23" s="19"/>
      <c r="E23" s="14">
        <v>55</v>
      </c>
      <c r="F23" s="14">
        <v>527416</v>
      </c>
      <c r="G23" s="14" t="s">
        <v>86</v>
      </c>
      <c r="H23" s="14" t="s">
        <v>86</v>
      </c>
      <c r="I23" s="14">
        <v>527416</v>
      </c>
      <c r="J23" s="35">
        <v>2.5</v>
      </c>
      <c r="K23" s="14" t="s">
        <v>86</v>
      </c>
      <c r="L23" s="38" t="s">
        <v>86</v>
      </c>
      <c r="M23" s="14">
        <v>527416</v>
      </c>
      <c r="N23" s="40">
        <v>2.5</v>
      </c>
      <c r="O23" s="17" t="s">
        <v>86</v>
      </c>
      <c r="P23" s="18" t="s">
        <v>86</v>
      </c>
    </row>
    <row r="24" spans="2:16" ht="13.5">
      <c r="B24" s="173"/>
      <c r="C24" s="16" t="s">
        <v>36</v>
      </c>
      <c r="D24" s="19"/>
      <c r="E24" s="14">
        <v>15237</v>
      </c>
      <c r="F24" s="14">
        <v>162716633</v>
      </c>
      <c r="G24" s="14">
        <v>217663590</v>
      </c>
      <c r="H24" s="14">
        <v>10573993</v>
      </c>
      <c r="I24" s="14">
        <v>390954216</v>
      </c>
      <c r="J24" s="35" t="s">
        <v>148</v>
      </c>
      <c r="K24" s="14">
        <v>173690117</v>
      </c>
      <c r="L24" s="38">
        <v>0.6</v>
      </c>
      <c r="M24" s="14">
        <v>564644333</v>
      </c>
      <c r="N24" s="40" t="s">
        <v>149</v>
      </c>
      <c r="O24" s="17">
        <v>97777949</v>
      </c>
      <c r="P24" s="18">
        <v>12791083</v>
      </c>
    </row>
    <row r="25" spans="2:16" ht="14.25" thickBot="1">
      <c r="B25" s="173"/>
      <c r="C25" s="16" t="s">
        <v>6</v>
      </c>
      <c r="D25" s="19"/>
      <c r="E25" s="46" t="s">
        <v>98</v>
      </c>
      <c r="F25" s="34" t="s">
        <v>99</v>
      </c>
      <c r="G25" s="34">
        <v>2.1</v>
      </c>
      <c r="H25" s="35">
        <v>0.9</v>
      </c>
      <c r="I25" s="34" t="s">
        <v>101</v>
      </c>
      <c r="J25" s="35" t="s">
        <v>87</v>
      </c>
      <c r="K25" s="35">
        <v>0.6</v>
      </c>
      <c r="L25" s="38" t="s">
        <v>87</v>
      </c>
      <c r="M25" s="35" t="s">
        <v>103</v>
      </c>
      <c r="N25" s="40" t="s">
        <v>87</v>
      </c>
      <c r="O25" s="42">
        <v>0.8</v>
      </c>
      <c r="P25" s="43">
        <v>16.9</v>
      </c>
    </row>
    <row r="26" spans="2:16" ht="13.5">
      <c r="B26" s="165" t="s">
        <v>11</v>
      </c>
      <c r="C26" s="20" t="s">
        <v>21</v>
      </c>
      <c r="D26" s="21"/>
      <c r="E26" s="22" t="s">
        <v>42</v>
      </c>
      <c r="F26" s="22" t="s">
        <v>85</v>
      </c>
      <c r="G26" s="22">
        <v>167708084</v>
      </c>
      <c r="H26" s="22" t="s">
        <v>85</v>
      </c>
      <c r="I26" s="22">
        <v>167708034</v>
      </c>
      <c r="J26" s="51">
        <v>1.2</v>
      </c>
      <c r="K26" s="22" t="s">
        <v>85</v>
      </c>
      <c r="L26" s="22" t="s">
        <v>85</v>
      </c>
      <c r="M26" s="22" t="s">
        <v>85</v>
      </c>
      <c r="N26" s="20" t="s">
        <v>85</v>
      </c>
      <c r="O26" s="23" t="s">
        <v>85</v>
      </c>
      <c r="P26" s="24">
        <v>167708084</v>
      </c>
    </row>
    <row r="27" spans="2:16" ht="13.5">
      <c r="B27" s="166"/>
      <c r="C27" s="16" t="s">
        <v>25</v>
      </c>
      <c r="D27" s="19"/>
      <c r="E27" s="14" t="s">
        <v>42</v>
      </c>
      <c r="F27" s="14" t="s">
        <v>83</v>
      </c>
      <c r="G27" s="14">
        <v>2577551</v>
      </c>
      <c r="H27" s="14" t="s">
        <v>83</v>
      </c>
      <c r="I27" s="14">
        <v>2577551</v>
      </c>
      <c r="J27" s="38">
        <v>-2.1</v>
      </c>
      <c r="K27" s="14" t="s">
        <v>83</v>
      </c>
      <c r="L27" s="14" t="s">
        <v>83</v>
      </c>
      <c r="M27" s="14" t="s">
        <v>83</v>
      </c>
      <c r="N27" s="16" t="s">
        <v>83</v>
      </c>
      <c r="O27" s="17" t="s">
        <v>83</v>
      </c>
      <c r="P27" s="18">
        <v>2577551</v>
      </c>
    </row>
    <row r="28" spans="2:16" ht="13.5">
      <c r="B28" s="166"/>
      <c r="C28" s="16" t="s">
        <v>30</v>
      </c>
      <c r="D28" s="19"/>
      <c r="E28" s="14" t="s">
        <v>42</v>
      </c>
      <c r="F28" s="14" t="s">
        <v>64</v>
      </c>
      <c r="G28" s="14">
        <v>3404482</v>
      </c>
      <c r="H28" s="14" t="s">
        <v>64</v>
      </c>
      <c r="I28" s="14">
        <v>3404482</v>
      </c>
      <c r="J28" s="38">
        <v>-22.7</v>
      </c>
      <c r="K28" s="14" t="s">
        <v>64</v>
      </c>
      <c r="L28" s="14" t="s">
        <v>64</v>
      </c>
      <c r="M28" s="14" t="s">
        <v>64</v>
      </c>
      <c r="N28" s="16" t="s">
        <v>64</v>
      </c>
      <c r="O28" s="17" t="s">
        <v>64</v>
      </c>
      <c r="P28" s="18" t="s">
        <v>64</v>
      </c>
    </row>
    <row r="29" spans="2:16" ht="14.25" thickBot="1">
      <c r="B29" s="167"/>
      <c r="C29" s="25" t="s">
        <v>37</v>
      </c>
      <c r="D29" s="26"/>
      <c r="E29" s="27" t="s">
        <v>42</v>
      </c>
      <c r="F29" s="27" t="s">
        <v>83</v>
      </c>
      <c r="G29" s="27">
        <v>173690117</v>
      </c>
      <c r="H29" s="27" t="s">
        <v>83</v>
      </c>
      <c r="I29" s="86">
        <v>173690117</v>
      </c>
      <c r="J29" s="52">
        <v>0.6</v>
      </c>
      <c r="K29" s="27" t="s">
        <v>83</v>
      </c>
      <c r="L29" s="27" t="s">
        <v>83</v>
      </c>
      <c r="M29" s="27" t="s">
        <v>83</v>
      </c>
      <c r="N29" s="25" t="s">
        <v>83</v>
      </c>
      <c r="O29" s="28" t="s">
        <v>83</v>
      </c>
      <c r="P29" s="29">
        <v>170285635</v>
      </c>
    </row>
    <row r="30" spans="2:16" ht="13.5">
      <c r="B30" s="168" t="s">
        <v>38</v>
      </c>
      <c r="C30" s="169"/>
      <c r="D30" s="170"/>
      <c r="E30" s="58" t="s">
        <v>95</v>
      </c>
      <c r="F30" s="30">
        <v>162716633</v>
      </c>
      <c r="G30" s="30">
        <v>391353707</v>
      </c>
      <c r="H30" s="30">
        <v>10573993</v>
      </c>
      <c r="I30" s="30">
        <v>564644333</v>
      </c>
      <c r="J30" s="53" t="s">
        <v>149</v>
      </c>
      <c r="K30" s="30" t="s">
        <v>88</v>
      </c>
      <c r="L30" s="30" t="s">
        <v>88</v>
      </c>
      <c r="M30" s="30" t="s">
        <v>88</v>
      </c>
      <c r="N30" s="31" t="s">
        <v>88</v>
      </c>
      <c r="O30" s="32">
        <v>97777949</v>
      </c>
      <c r="P30" s="33">
        <v>183076718</v>
      </c>
    </row>
    <row r="31" spans="2:16" ht="14.25" thickBot="1">
      <c r="B31" s="162" t="s">
        <v>6</v>
      </c>
      <c r="C31" s="163"/>
      <c r="D31" s="164"/>
      <c r="E31" s="55" t="s">
        <v>96</v>
      </c>
      <c r="F31" s="47" t="s">
        <v>100</v>
      </c>
      <c r="G31" s="47">
        <v>1.4</v>
      </c>
      <c r="H31" s="47">
        <v>0.9</v>
      </c>
      <c r="I31" s="47" t="s">
        <v>102</v>
      </c>
      <c r="J31" s="52" t="s">
        <v>89</v>
      </c>
      <c r="K31" s="47" t="s">
        <v>89</v>
      </c>
      <c r="L31" s="47" t="s">
        <v>89</v>
      </c>
      <c r="M31" s="47" t="s">
        <v>89</v>
      </c>
      <c r="N31" s="48" t="s">
        <v>89</v>
      </c>
      <c r="O31" s="49">
        <v>0.8</v>
      </c>
      <c r="P31" s="50">
        <v>2.1</v>
      </c>
    </row>
    <row r="32" ht="13.5"/>
    <row r="33" ht="13.5">
      <c r="B33" s="54" t="s">
        <v>43</v>
      </c>
    </row>
    <row r="34" ht="13.5">
      <c r="B34" s="54" t="s">
        <v>44</v>
      </c>
    </row>
    <row r="35" ht="13.5">
      <c r="B35" s="54" t="s">
        <v>97</v>
      </c>
    </row>
    <row r="36" ht="13.5">
      <c r="B36" s="54" t="s">
        <v>91</v>
      </c>
    </row>
    <row r="37" ht="13.5">
      <c r="B37" s="54" t="s">
        <v>146</v>
      </c>
    </row>
    <row r="38" ht="13.5">
      <c r="B38" s="54" t="s">
        <v>92</v>
      </c>
    </row>
    <row r="39" ht="13.5">
      <c r="B39" s="54" t="s">
        <v>169</v>
      </c>
    </row>
    <row r="40" ht="13.5"/>
  </sheetData>
  <sheetProtection/>
  <mergeCells count="10">
    <mergeCell ref="M2:N2"/>
    <mergeCell ref="O2:P2"/>
    <mergeCell ref="B31:D31"/>
    <mergeCell ref="B26:B29"/>
    <mergeCell ref="B30:D30"/>
    <mergeCell ref="K2:L2"/>
    <mergeCell ref="B2:B3"/>
    <mergeCell ref="B4:B25"/>
    <mergeCell ref="E2:J2"/>
    <mergeCell ref="C3:D3"/>
  </mergeCells>
  <printOptions/>
  <pageMargins left="0.75" right="0.75" top="1" bottom="1" header="0.512" footer="0.512"/>
  <pageSetup fitToHeight="1" fitToWidth="1" horizontalDpi="600" verticalDpi="600" orientation="landscape" paperSize="9" scale="76"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B1:P36"/>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8" width="13.75390625" style="1" customWidth="1"/>
    <col min="9" max="9" width="13.625" style="1" bestFit="1" customWidth="1"/>
    <col min="10" max="10" width="8.125" style="1" customWidth="1"/>
    <col min="11" max="11" width="13.625" style="1" bestFit="1" customWidth="1"/>
    <col min="12" max="12" width="8.125" style="1" customWidth="1"/>
    <col min="13" max="13" width="13.625" style="1" bestFit="1" customWidth="1"/>
    <col min="14" max="14" width="8.25390625" style="1" customWidth="1"/>
    <col min="15" max="15" width="12.875" style="1" customWidth="1"/>
    <col min="16" max="16" width="12.75390625" style="1" bestFit="1" customWidth="1"/>
    <col min="17" max="16384" width="9.00390625" style="1" customWidth="1"/>
  </cols>
  <sheetData>
    <row r="1" spans="2:16" ht="14.25" thickBot="1">
      <c r="B1" s="1" t="s">
        <v>66</v>
      </c>
      <c r="P1" s="2" t="s">
        <v>39</v>
      </c>
    </row>
    <row r="2" spans="2:16" s="3" customFormat="1" ht="29.25" customHeight="1">
      <c r="B2" s="165" t="s">
        <v>50</v>
      </c>
      <c r="C2" s="4"/>
      <c r="D2" s="5" t="s">
        <v>14</v>
      </c>
      <c r="E2" s="183" t="s">
        <v>93</v>
      </c>
      <c r="F2" s="183"/>
      <c r="G2" s="183"/>
      <c r="H2" s="183"/>
      <c r="I2" s="183"/>
      <c r="J2" s="184"/>
      <c r="K2" s="178" t="s">
        <v>11</v>
      </c>
      <c r="L2" s="182"/>
      <c r="M2" s="178" t="s">
        <v>13</v>
      </c>
      <c r="N2" s="160"/>
      <c r="O2" s="165" t="s">
        <v>7</v>
      </c>
      <c r="P2" s="185"/>
    </row>
    <row r="3" spans="2:16" s="3" customFormat="1" ht="41.25" customHeight="1" thickBot="1">
      <c r="B3" s="171"/>
      <c r="C3" s="174" t="s">
        <v>51</v>
      </c>
      <c r="D3" s="175"/>
      <c r="E3" s="57" t="s">
        <v>118</v>
      </c>
      <c r="F3" s="7" t="s">
        <v>2</v>
      </c>
      <c r="G3" s="7" t="s">
        <v>67</v>
      </c>
      <c r="H3" s="7" t="s">
        <v>52</v>
      </c>
      <c r="I3" s="7" t="s">
        <v>53</v>
      </c>
      <c r="J3" s="7" t="s">
        <v>6</v>
      </c>
      <c r="K3" s="8" t="s">
        <v>54</v>
      </c>
      <c r="L3" s="7" t="s">
        <v>6</v>
      </c>
      <c r="M3" s="8" t="s">
        <v>55</v>
      </c>
      <c r="N3" s="9" t="s">
        <v>6</v>
      </c>
      <c r="O3" s="6" t="s">
        <v>8</v>
      </c>
      <c r="P3" s="10" t="s">
        <v>9</v>
      </c>
    </row>
    <row r="4" spans="2:16" ht="14.25" customHeight="1" thickTop="1">
      <c r="B4" s="172" t="s">
        <v>15</v>
      </c>
      <c r="C4" s="11" t="s">
        <v>16</v>
      </c>
      <c r="D4" s="11"/>
      <c r="E4" s="11" t="s">
        <v>42</v>
      </c>
      <c r="F4" s="11" t="s">
        <v>42</v>
      </c>
      <c r="G4" s="11" t="s">
        <v>42</v>
      </c>
      <c r="H4" s="11">
        <v>524690</v>
      </c>
      <c r="I4" s="11">
        <v>524690</v>
      </c>
      <c r="J4" s="36">
        <v>1.5</v>
      </c>
      <c r="K4" s="11" t="s">
        <v>56</v>
      </c>
      <c r="L4" s="37" t="s">
        <v>56</v>
      </c>
      <c r="M4" s="11">
        <v>524690</v>
      </c>
      <c r="N4" s="39">
        <v>1.5</v>
      </c>
      <c r="O4" s="12" t="s">
        <v>56</v>
      </c>
      <c r="P4" s="13" t="s">
        <v>56</v>
      </c>
    </row>
    <row r="5" spans="2:16" ht="13.5">
      <c r="B5" s="173"/>
      <c r="C5" s="14" t="s">
        <v>17</v>
      </c>
      <c r="D5" s="14"/>
      <c r="E5" s="41">
        <v>2250</v>
      </c>
      <c r="F5" s="15">
        <v>37144023</v>
      </c>
      <c r="G5" s="14">
        <v>132712674</v>
      </c>
      <c r="H5" s="14">
        <v>760512</v>
      </c>
      <c r="I5" s="14">
        <v>170617209</v>
      </c>
      <c r="J5" s="35">
        <v>3.7</v>
      </c>
      <c r="K5" s="30">
        <v>163966084</v>
      </c>
      <c r="L5" s="38">
        <v>-2.2</v>
      </c>
      <c r="M5" s="14">
        <v>334583293</v>
      </c>
      <c r="N5" s="40">
        <v>0.7</v>
      </c>
      <c r="O5" s="17">
        <v>94476641</v>
      </c>
      <c r="P5" s="18">
        <v>13282850</v>
      </c>
    </row>
    <row r="6" spans="2:16" ht="13.5">
      <c r="B6" s="173"/>
      <c r="C6" s="16"/>
      <c r="D6" s="19" t="s">
        <v>18</v>
      </c>
      <c r="E6" s="14">
        <v>108</v>
      </c>
      <c r="F6" s="14">
        <v>925130</v>
      </c>
      <c r="G6" s="14" t="s">
        <v>42</v>
      </c>
      <c r="H6" s="14" t="s">
        <v>42</v>
      </c>
      <c r="I6" s="14">
        <v>925130</v>
      </c>
      <c r="J6" s="35">
        <v>2.9</v>
      </c>
      <c r="K6" s="14" t="s">
        <v>42</v>
      </c>
      <c r="L6" s="38" t="s">
        <v>57</v>
      </c>
      <c r="M6" s="14">
        <v>925130</v>
      </c>
      <c r="N6" s="40">
        <v>2.9</v>
      </c>
      <c r="O6" s="17" t="s">
        <v>57</v>
      </c>
      <c r="P6" s="18" t="s">
        <v>57</v>
      </c>
    </row>
    <row r="7" spans="2:16" ht="13.5">
      <c r="B7" s="173"/>
      <c r="C7" s="16"/>
      <c r="D7" s="19" t="s">
        <v>19</v>
      </c>
      <c r="E7" s="14">
        <v>215</v>
      </c>
      <c r="F7" s="14">
        <v>142541</v>
      </c>
      <c r="G7" s="14" t="s">
        <v>42</v>
      </c>
      <c r="H7" s="14" t="s">
        <v>42</v>
      </c>
      <c r="I7" s="14">
        <v>142541</v>
      </c>
      <c r="J7" s="35">
        <v>0.6</v>
      </c>
      <c r="K7" s="14" t="s">
        <v>42</v>
      </c>
      <c r="L7" s="38" t="s">
        <v>58</v>
      </c>
      <c r="M7" s="14">
        <v>142541</v>
      </c>
      <c r="N7" s="40">
        <v>0.6</v>
      </c>
      <c r="O7" s="17" t="s">
        <v>58</v>
      </c>
      <c r="P7" s="18" t="s">
        <v>58</v>
      </c>
    </row>
    <row r="8" spans="2:16" ht="13.5">
      <c r="B8" s="173"/>
      <c r="C8" s="16"/>
      <c r="D8" s="19" t="s">
        <v>20</v>
      </c>
      <c r="E8" s="14">
        <v>77</v>
      </c>
      <c r="F8" s="14">
        <v>709828</v>
      </c>
      <c r="G8" s="14" t="s">
        <v>42</v>
      </c>
      <c r="H8" s="14" t="s">
        <v>42</v>
      </c>
      <c r="I8" s="14">
        <v>709828</v>
      </c>
      <c r="J8" s="35">
        <v>0.8</v>
      </c>
      <c r="K8" s="14" t="s">
        <v>42</v>
      </c>
      <c r="L8" s="38" t="s">
        <v>59</v>
      </c>
      <c r="M8" s="14">
        <v>709828</v>
      </c>
      <c r="N8" s="40">
        <v>0.8</v>
      </c>
      <c r="O8" s="17" t="s">
        <v>59</v>
      </c>
      <c r="P8" s="18" t="s">
        <v>59</v>
      </c>
    </row>
    <row r="9" spans="2:16" ht="13.5">
      <c r="B9" s="173"/>
      <c r="C9" s="16"/>
      <c r="D9" s="19" t="s">
        <v>21</v>
      </c>
      <c r="E9" s="14">
        <v>1572</v>
      </c>
      <c r="F9" s="14">
        <v>28403456</v>
      </c>
      <c r="G9" s="14">
        <v>131601438</v>
      </c>
      <c r="H9" s="14">
        <v>760512</v>
      </c>
      <c r="I9" s="14">
        <v>160765406</v>
      </c>
      <c r="J9" s="35">
        <v>4.2</v>
      </c>
      <c r="K9" s="14">
        <v>163966084</v>
      </c>
      <c r="L9" s="38">
        <v>-2.2</v>
      </c>
      <c r="M9" s="14">
        <v>324731490</v>
      </c>
      <c r="N9" s="40">
        <v>0.9</v>
      </c>
      <c r="O9" s="17">
        <v>94476641</v>
      </c>
      <c r="P9" s="18">
        <v>13282850</v>
      </c>
    </row>
    <row r="10" spans="2:16" ht="13.5">
      <c r="B10" s="173"/>
      <c r="C10" s="16"/>
      <c r="D10" s="19" t="s">
        <v>22</v>
      </c>
      <c r="E10" s="14">
        <v>278</v>
      </c>
      <c r="F10" s="14">
        <v>6963068</v>
      </c>
      <c r="G10" s="14">
        <v>951423</v>
      </c>
      <c r="H10" s="14" t="s">
        <v>42</v>
      </c>
      <c r="I10" s="14">
        <v>7914491</v>
      </c>
      <c r="J10" s="35">
        <v>-4.9</v>
      </c>
      <c r="K10" s="14" t="s">
        <v>60</v>
      </c>
      <c r="L10" s="38" t="s">
        <v>60</v>
      </c>
      <c r="M10" s="14">
        <v>7914491</v>
      </c>
      <c r="N10" s="40">
        <v>-4.9</v>
      </c>
      <c r="O10" s="17" t="s">
        <v>60</v>
      </c>
      <c r="P10" s="18" t="s">
        <v>60</v>
      </c>
    </row>
    <row r="11" spans="2:16" ht="13.5">
      <c r="B11" s="173"/>
      <c r="C11" s="16"/>
      <c r="D11" s="19" t="s">
        <v>23</v>
      </c>
      <c r="E11" s="14" t="s">
        <v>42</v>
      </c>
      <c r="F11" s="14" t="s">
        <v>42</v>
      </c>
      <c r="G11" s="14">
        <v>159813</v>
      </c>
      <c r="H11" s="14" t="s">
        <v>42</v>
      </c>
      <c r="I11" s="14">
        <v>159813</v>
      </c>
      <c r="J11" s="35">
        <v>-23.7</v>
      </c>
      <c r="K11" s="14" t="s">
        <v>60</v>
      </c>
      <c r="L11" s="38" t="s">
        <v>60</v>
      </c>
      <c r="M11" s="14">
        <v>159813</v>
      </c>
      <c r="N11" s="40">
        <v>-23.7</v>
      </c>
      <c r="O11" s="17" t="s">
        <v>60</v>
      </c>
      <c r="P11" s="18" t="s">
        <v>60</v>
      </c>
    </row>
    <row r="12" spans="2:16" ht="13.5">
      <c r="B12" s="173"/>
      <c r="C12" s="16" t="s">
        <v>24</v>
      </c>
      <c r="D12" s="19"/>
      <c r="E12" s="14">
        <v>67</v>
      </c>
      <c r="F12" s="14">
        <v>805664</v>
      </c>
      <c r="G12" s="14" t="s">
        <v>42</v>
      </c>
      <c r="H12" s="14" t="s">
        <v>42</v>
      </c>
      <c r="I12" s="14">
        <v>805664</v>
      </c>
      <c r="J12" s="35">
        <v>-0.3</v>
      </c>
      <c r="K12" s="14" t="s">
        <v>60</v>
      </c>
      <c r="L12" s="38" t="s">
        <v>60</v>
      </c>
      <c r="M12" s="14">
        <v>805664</v>
      </c>
      <c r="N12" s="40">
        <v>-0.3</v>
      </c>
      <c r="O12" s="17" t="s">
        <v>60</v>
      </c>
      <c r="P12" s="18" t="s">
        <v>60</v>
      </c>
    </row>
    <row r="13" spans="2:16" ht="13.5">
      <c r="B13" s="173"/>
      <c r="C13" s="16" t="s">
        <v>25</v>
      </c>
      <c r="D13" s="19"/>
      <c r="E13" s="14" t="s">
        <v>42</v>
      </c>
      <c r="F13" s="14" t="s">
        <v>42</v>
      </c>
      <c r="G13" s="14" t="s">
        <v>42</v>
      </c>
      <c r="H13" s="14" t="s">
        <v>42</v>
      </c>
      <c r="I13" s="14" t="s">
        <v>42</v>
      </c>
      <c r="J13" s="35" t="s">
        <v>42</v>
      </c>
      <c r="K13" s="14">
        <v>2531064</v>
      </c>
      <c r="L13" s="38">
        <v>-1.8</v>
      </c>
      <c r="M13" s="14">
        <v>2531064</v>
      </c>
      <c r="N13" s="40">
        <v>-1.8</v>
      </c>
      <c r="O13" s="17" t="s">
        <v>60</v>
      </c>
      <c r="P13" s="18" t="s">
        <v>60</v>
      </c>
    </row>
    <row r="14" spans="2:16" ht="13.5">
      <c r="B14" s="173"/>
      <c r="C14" s="16" t="s">
        <v>26</v>
      </c>
      <c r="D14" s="19"/>
      <c r="E14" s="14">
        <v>37</v>
      </c>
      <c r="F14" s="14">
        <v>334902</v>
      </c>
      <c r="G14" s="14" t="s">
        <v>42</v>
      </c>
      <c r="H14" s="14" t="s">
        <v>42</v>
      </c>
      <c r="I14" s="14">
        <v>334902</v>
      </c>
      <c r="J14" s="35">
        <v>1.9</v>
      </c>
      <c r="K14" s="14" t="s">
        <v>57</v>
      </c>
      <c r="L14" s="38" t="s">
        <v>57</v>
      </c>
      <c r="M14" s="14">
        <v>334902</v>
      </c>
      <c r="N14" s="40">
        <v>1.9</v>
      </c>
      <c r="O14" s="17" t="s">
        <v>57</v>
      </c>
      <c r="P14" s="18" t="s">
        <v>57</v>
      </c>
    </row>
    <row r="15" spans="2:16" ht="13.5">
      <c r="B15" s="173"/>
      <c r="C15" s="16" t="s">
        <v>27</v>
      </c>
      <c r="D15" s="19"/>
      <c r="E15" s="14">
        <v>594</v>
      </c>
      <c r="F15" s="14">
        <v>6972650</v>
      </c>
      <c r="G15" s="14">
        <v>49832774</v>
      </c>
      <c r="H15" s="14">
        <v>2953269</v>
      </c>
      <c r="I15" s="14">
        <v>59758693</v>
      </c>
      <c r="J15" s="35">
        <v>3.5</v>
      </c>
      <c r="K15" s="14" t="s">
        <v>57</v>
      </c>
      <c r="L15" s="38" t="s">
        <v>57</v>
      </c>
      <c r="M15" s="14">
        <v>59758693</v>
      </c>
      <c r="N15" s="40">
        <v>3.5</v>
      </c>
      <c r="O15" s="17" t="s">
        <v>57</v>
      </c>
      <c r="P15" s="18" t="s">
        <v>57</v>
      </c>
    </row>
    <row r="16" spans="2:16" ht="13.5">
      <c r="B16" s="173"/>
      <c r="C16" s="16" t="s">
        <v>28</v>
      </c>
      <c r="D16" s="19"/>
      <c r="E16" s="14">
        <v>1015</v>
      </c>
      <c r="F16" s="14">
        <v>9867119</v>
      </c>
      <c r="G16" s="14">
        <v>20018756</v>
      </c>
      <c r="H16" s="14" t="s">
        <v>42</v>
      </c>
      <c r="I16" s="14">
        <v>29885875</v>
      </c>
      <c r="J16" s="35">
        <v>6.7</v>
      </c>
      <c r="K16" s="14" t="s">
        <v>57</v>
      </c>
      <c r="L16" s="38" t="s">
        <v>57</v>
      </c>
      <c r="M16" s="14">
        <v>29885875</v>
      </c>
      <c r="N16" s="40">
        <v>6.7</v>
      </c>
      <c r="O16" s="17" t="s">
        <v>57</v>
      </c>
      <c r="P16" s="18" t="s">
        <v>57</v>
      </c>
    </row>
    <row r="17" spans="2:16" ht="13.5">
      <c r="B17" s="173"/>
      <c r="C17" s="16" t="s">
        <v>29</v>
      </c>
      <c r="D17" s="19"/>
      <c r="E17" s="14">
        <v>5991</v>
      </c>
      <c r="F17" s="14">
        <v>56339421</v>
      </c>
      <c r="G17" s="14">
        <v>3178393</v>
      </c>
      <c r="H17" s="14">
        <v>1579810</v>
      </c>
      <c r="I17" s="14">
        <v>61097624</v>
      </c>
      <c r="J17" s="35">
        <v>0.6</v>
      </c>
      <c r="K17" s="14" t="s">
        <v>61</v>
      </c>
      <c r="L17" s="38" t="s">
        <v>61</v>
      </c>
      <c r="M17" s="14">
        <v>61097624</v>
      </c>
      <c r="N17" s="40">
        <v>0.6</v>
      </c>
      <c r="O17" s="17" t="s">
        <v>61</v>
      </c>
      <c r="P17" s="18" t="s">
        <v>61</v>
      </c>
    </row>
    <row r="18" spans="2:16" ht="13.5">
      <c r="B18" s="173"/>
      <c r="C18" s="16" t="s">
        <v>30</v>
      </c>
      <c r="D18" s="19"/>
      <c r="E18" s="14">
        <v>3441</v>
      </c>
      <c r="F18" s="14">
        <v>36502241</v>
      </c>
      <c r="G18" s="14">
        <v>15380304</v>
      </c>
      <c r="H18" s="14">
        <v>2644040</v>
      </c>
      <c r="I18" s="14">
        <v>54526585</v>
      </c>
      <c r="J18" s="35">
        <v>-3.4</v>
      </c>
      <c r="K18" s="14">
        <v>2769964</v>
      </c>
      <c r="L18" s="38">
        <v>-18.6</v>
      </c>
      <c r="M18" s="14">
        <v>57296549</v>
      </c>
      <c r="N18" s="40">
        <v>-4.2</v>
      </c>
      <c r="O18" s="17">
        <v>224782</v>
      </c>
      <c r="P18" s="18" t="s">
        <v>62</v>
      </c>
    </row>
    <row r="19" spans="2:16" ht="13.5">
      <c r="B19" s="173"/>
      <c r="C19" s="16" t="s">
        <v>31</v>
      </c>
      <c r="D19" s="19"/>
      <c r="E19" s="14">
        <v>732</v>
      </c>
      <c r="F19" s="14">
        <v>7386319</v>
      </c>
      <c r="G19" s="14">
        <v>3245863</v>
      </c>
      <c r="H19" s="14">
        <v>2126205</v>
      </c>
      <c r="I19" s="14">
        <v>12758387</v>
      </c>
      <c r="J19" s="35">
        <v>10.8</v>
      </c>
      <c r="K19" s="14" t="s">
        <v>62</v>
      </c>
      <c r="L19" s="38" t="s">
        <v>62</v>
      </c>
      <c r="M19" s="14">
        <v>12758387</v>
      </c>
      <c r="N19" s="40">
        <v>10.8</v>
      </c>
      <c r="O19" s="17">
        <v>5387581</v>
      </c>
      <c r="P19" s="18" t="s">
        <v>62</v>
      </c>
    </row>
    <row r="20" spans="2:16" ht="13.5">
      <c r="B20" s="173"/>
      <c r="C20" s="16" t="s">
        <v>32</v>
      </c>
      <c r="D20" s="19"/>
      <c r="E20" s="14">
        <v>426</v>
      </c>
      <c r="F20" s="14">
        <v>4037447</v>
      </c>
      <c r="G20" s="14" t="s">
        <v>42</v>
      </c>
      <c r="H20" s="14" t="s">
        <v>42</v>
      </c>
      <c r="I20" s="14">
        <v>4037447</v>
      </c>
      <c r="J20" s="35">
        <v>-2.1</v>
      </c>
      <c r="K20" s="14" t="s">
        <v>57</v>
      </c>
      <c r="L20" s="38" t="s">
        <v>57</v>
      </c>
      <c r="M20" s="14">
        <v>4037447</v>
      </c>
      <c r="N20" s="40">
        <v>-2.1</v>
      </c>
      <c r="O20" s="17">
        <v>715378</v>
      </c>
      <c r="P20" s="18" t="s">
        <v>57</v>
      </c>
    </row>
    <row r="21" spans="2:16" ht="13.5">
      <c r="B21" s="173"/>
      <c r="C21" s="16" t="s">
        <v>33</v>
      </c>
      <c r="D21" s="19"/>
      <c r="E21" s="14">
        <v>75</v>
      </c>
      <c r="F21" s="14">
        <v>601382</v>
      </c>
      <c r="G21" s="14" t="s">
        <v>42</v>
      </c>
      <c r="H21" s="14" t="s">
        <v>42</v>
      </c>
      <c r="I21" s="14">
        <v>601382</v>
      </c>
      <c r="J21" s="35">
        <v>0.4</v>
      </c>
      <c r="K21" s="14" t="s">
        <v>57</v>
      </c>
      <c r="L21" s="38" t="s">
        <v>57</v>
      </c>
      <c r="M21" s="14">
        <v>601382</v>
      </c>
      <c r="N21" s="40">
        <v>0.4</v>
      </c>
      <c r="O21" s="17" t="s">
        <v>57</v>
      </c>
      <c r="P21" s="18" t="s">
        <v>57</v>
      </c>
    </row>
    <row r="22" spans="2:16" ht="13.5">
      <c r="B22" s="173"/>
      <c r="C22" s="16" t="s">
        <v>34</v>
      </c>
      <c r="D22" s="19"/>
      <c r="E22" s="14">
        <v>464</v>
      </c>
      <c r="F22" s="14">
        <v>4496892</v>
      </c>
      <c r="G22" s="14">
        <v>652296</v>
      </c>
      <c r="H22" s="14" t="s">
        <v>42</v>
      </c>
      <c r="I22" s="14">
        <v>5149188</v>
      </c>
      <c r="J22" s="35">
        <v>1.7</v>
      </c>
      <c r="K22" s="14" t="s">
        <v>57</v>
      </c>
      <c r="L22" s="38" t="s">
        <v>57</v>
      </c>
      <c r="M22" s="14">
        <v>5149188</v>
      </c>
      <c r="N22" s="40">
        <v>1.7</v>
      </c>
      <c r="O22" s="17" t="s">
        <v>57</v>
      </c>
      <c r="P22" s="18" t="s">
        <v>57</v>
      </c>
    </row>
    <row r="23" spans="2:16" ht="13.5">
      <c r="B23" s="173"/>
      <c r="C23" s="16" t="s">
        <v>35</v>
      </c>
      <c r="D23" s="19"/>
      <c r="E23" s="14">
        <v>55</v>
      </c>
      <c r="F23" s="14">
        <v>536091</v>
      </c>
      <c r="G23" s="14" t="s">
        <v>42</v>
      </c>
      <c r="H23" s="14" t="s">
        <v>42</v>
      </c>
      <c r="I23" s="14">
        <v>536091</v>
      </c>
      <c r="J23" s="35">
        <v>1.6</v>
      </c>
      <c r="K23" s="14" t="s">
        <v>56</v>
      </c>
      <c r="L23" s="38" t="s">
        <v>56</v>
      </c>
      <c r="M23" s="14">
        <v>536091</v>
      </c>
      <c r="N23" s="40">
        <v>1.6</v>
      </c>
      <c r="O23" s="17" t="s">
        <v>56</v>
      </c>
      <c r="P23" s="18" t="s">
        <v>56</v>
      </c>
    </row>
    <row r="24" spans="2:16" ht="13.5">
      <c r="B24" s="173"/>
      <c r="C24" s="16" t="s">
        <v>36</v>
      </c>
      <c r="D24" s="19"/>
      <c r="E24" s="14">
        <v>15147</v>
      </c>
      <c r="F24" s="14">
        <v>165024151</v>
      </c>
      <c r="G24" s="14">
        <v>225021060</v>
      </c>
      <c r="H24" s="14">
        <v>10588526</v>
      </c>
      <c r="I24" s="14">
        <v>400633737</v>
      </c>
      <c r="J24" s="35">
        <v>2.5</v>
      </c>
      <c r="K24" s="14">
        <v>169267112</v>
      </c>
      <c r="L24" s="38">
        <v>-2.5</v>
      </c>
      <c r="M24" s="14">
        <v>569900849</v>
      </c>
      <c r="N24" s="40">
        <v>0.9</v>
      </c>
      <c r="O24" s="17">
        <v>100804382</v>
      </c>
      <c r="P24" s="18">
        <v>13282850</v>
      </c>
    </row>
    <row r="25" spans="2:16" ht="14.25" thickBot="1">
      <c r="B25" s="173"/>
      <c r="C25" s="16" t="s">
        <v>6</v>
      </c>
      <c r="D25" s="19"/>
      <c r="E25" s="46" t="s">
        <v>69</v>
      </c>
      <c r="F25" s="34">
        <v>1.4</v>
      </c>
      <c r="G25" s="34">
        <v>3.4</v>
      </c>
      <c r="H25" s="35">
        <v>0.1</v>
      </c>
      <c r="I25" s="34">
        <v>2.5</v>
      </c>
      <c r="J25" s="35" t="s">
        <v>42</v>
      </c>
      <c r="K25" s="35">
        <v>-2.5</v>
      </c>
      <c r="L25" s="38" t="s">
        <v>56</v>
      </c>
      <c r="M25" s="35">
        <v>0.9</v>
      </c>
      <c r="N25" s="40" t="s">
        <v>42</v>
      </c>
      <c r="O25" s="42">
        <v>3.1</v>
      </c>
      <c r="P25" s="43">
        <v>3.8</v>
      </c>
    </row>
    <row r="26" spans="2:16" ht="13.5">
      <c r="B26" s="165" t="s">
        <v>11</v>
      </c>
      <c r="C26" s="20" t="s">
        <v>21</v>
      </c>
      <c r="D26" s="21"/>
      <c r="E26" s="22" t="s">
        <v>42</v>
      </c>
      <c r="F26" s="22" t="s">
        <v>63</v>
      </c>
      <c r="G26" s="22">
        <v>163966084</v>
      </c>
      <c r="H26" s="22" t="s">
        <v>42</v>
      </c>
      <c r="I26" s="22">
        <v>163966084</v>
      </c>
      <c r="J26" s="51">
        <v>-2.2</v>
      </c>
      <c r="K26" s="22" t="s">
        <v>63</v>
      </c>
      <c r="L26" s="22" t="s">
        <v>63</v>
      </c>
      <c r="M26" s="22" t="s">
        <v>63</v>
      </c>
      <c r="N26" s="20" t="s">
        <v>63</v>
      </c>
      <c r="O26" s="23" t="s">
        <v>63</v>
      </c>
      <c r="P26" s="24">
        <v>163966084</v>
      </c>
    </row>
    <row r="27" spans="2:16" ht="13.5">
      <c r="B27" s="166"/>
      <c r="C27" s="16" t="s">
        <v>25</v>
      </c>
      <c r="D27" s="19"/>
      <c r="E27" s="14" t="s">
        <v>42</v>
      </c>
      <c r="F27" s="14" t="s">
        <v>63</v>
      </c>
      <c r="G27" s="14">
        <v>2531064</v>
      </c>
      <c r="H27" s="14" t="s">
        <v>42</v>
      </c>
      <c r="I27" s="14">
        <v>2531064</v>
      </c>
      <c r="J27" s="38">
        <v>-1.8</v>
      </c>
      <c r="K27" s="14" t="s">
        <v>63</v>
      </c>
      <c r="L27" s="14" t="s">
        <v>63</v>
      </c>
      <c r="M27" s="14" t="s">
        <v>63</v>
      </c>
      <c r="N27" s="16" t="s">
        <v>63</v>
      </c>
      <c r="O27" s="17" t="s">
        <v>63</v>
      </c>
      <c r="P27" s="18">
        <v>2531064</v>
      </c>
    </row>
    <row r="28" spans="2:16" ht="13.5">
      <c r="B28" s="166"/>
      <c r="C28" s="16" t="s">
        <v>30</v>
      </c>
      <c r="D28" s="19"/>
      <c r="E28" s="14" t="s">
        <v>42</v>
      </c>
      <c r="F28" s="14" t="s">
        <v>62</v>
      </c>
      <c r="G28" s="14">
        <v>2769964</v>
      </c>
      <c r="H28" s="14" t="s">
        <v>42</v>
      </c>
      <c r="I28" s="14">
        <v>2769964</v>
      </c>
      <c r="J28" s="38">
        <v>-18.6</v>
      </c>
      <c r="K28" s="14" t="s">
        <v>62</v>
      </c>
      <c r="L28" s="14" t="s">
        <v>62</v>
      </c>
      <c r="M28" s="14" t="s">
        <v>62</v>
      </c>
      <c r="N28" s="16" t="s">
        <v>62</v>
      </c>
      <c r="O28" s="17" t="s">
        <v>62</v>
      </c>
      <c r="P28" s="18" t="s">
        <v>62</v>
      </c>
    </row>
    <row r="29" spans="2:16" ht="14.25" thickBot="1">
      <c r="B29" s="167"/>
      <c r="C29" s="25" t="s">
        <v>37</v>
      </c>
      <c r="D29" s="26"/>
      <c r="E29" s="27" t="s">
        <v>42</v>
      </c>
      <c r="F29" s="27" t="s">
        <v>42</v>
      </c>
      <c r="G29" s="27">
        <v>169267112</v>
      </c>
      <c r="H29" s="27" t="s">
        <v>42</v>
      </c>
      <c r="I29" s="27">
        <v>169267112</v>
      </c>
      <c r="J29" s="52">
        <v>-2.5</v>
      </c>
      <c r="K29" s="27" t="s">
        <v>42</v>
      </c>
      <c r="L29" s="27" t="s">
        <v>42</v>
      </c>
      <c r="M29" s="27" t="s">
        <v>42</v>
      </c>
      <c r="N29" s="25" t="s">
        <v>42</v>
      </c>
      <c r="O29" s="28" t="s">
        <v>42</v>
      </c>
      <c r="P29" s="29">
        <v>166497148</v>
      </c>
    </row>
    <row r="30" spans="2:16" ht="13.5">
      <c r="B30" s="168" t="s">
        <v>38</v>
      </c>
      <c r="C30" s="169"/>
      <c r="D30" s="170"/>
      <c r="E30" s="58" t="s">
        <v>95</v>
      </c>
      <c r="F30" s="30">
        <v>165024151</v>
      </c>
      <c r="G30" s="30">
        <v>394288172</v>
      </c>
      <c r="H30" s="30">
        <v>10588526</v>
      </c>
      <c r="I30" s="30">
        <v>569900849</v>
      </c>
      <c r="J30" s="53">
        <v>0.9</v>
      </c>
      <c r="K30" s="30" t="s">
        <v>64</v>
      </c>
      <c r="L30" s="30" t="s">
        <v>64</v>
      </c>
      <c r="M30" s="30" t="s">
        <v>64</v>
      </c>
      <c r="N30" s="31" t="s">
        <v>64</v>
      </c>
      <c r="O30" s="32">
        <v>100804382</v>
      </c>
      <c r="P30" s="33">
        <v>179779998</v>
      </c>
    </row>
    <row r="31" spans="2:16" ht="14.25" thickBot="1">
      <c r="B31" s="162" t="s">
        <v>6</v>
      </c>
      <c r="C31" s="163"/>
      <c r="D31" s="164"/>
      <c r="E31" s="55" t="s">
        <v>96</v>
      </c>
      <c r="F31" s="47">
        <v>1.4</v>
      </c>
      <c r="G31" s="47">
        <v>0.7</v>
      </c>
      <c r="H31" s="47">
        <v>0.1</v>
      </c>
      <c r="I31" s="47">
        <v>0.9</v>
      </c>
      <c r="J31" s="52" t="s">
        <v>65</v>
      </c>
      <c r="K31" s="47" t="s">
        <v>65</v>
      </c>
      <c r="L31" s="47" t="s">
        <v>65</v>
      </c>
      <c r="M31" s="47" t="s">
        <v>65</v>
      </c>
      <c r="N31" s="48" t="s">
        <v>65</v>
      </c>
      <c r="O31" s="49">
        <v>3.1</v>
      </c>
      <c r="P31" s="50">
        <v>-1.8</v>
      </c>
    </row>
    <row r="32" ht="13.5"/>
    <row r="33" ht="13.5">
      <c r="B33" s="54" t="s">
        <v>43</v>
      </c>
    </row>
    <row r="34" ht="13.5">
      <c r="B34" s="54" t="s">
        <v>44</v>
      </c>
    </row>
    <row r="35" ht="13.5">
      <c r="B35" s="54" t="s">
        <v>68</v>
      </c>
    </row>
    <row r="36" ht="13.5">
      <c r="B36" s="54" t="s">
        <v>45</v>
      </c>
    </row>
    <row r="37" ht="13.5"/>
  </sheetData>
  <sheetProtection/>
  <mergeCells count="10">
    <mergeCell ref="K2:L2"/>
    <mergeCell ref="M2:N2"/>
    <mergeCell ref="O2:P2"/>
    <mergeCell ref="B31:D31"/>
    <mergeCell ref="B26:B29"/>
    <mergeCell ref="B30:D30"/>
    <mergeCell ref="B2:B3"/>
    <mergeCell ref="B4:B25"/>
    <mergeCell ref="E2:J2"/>
    <mergeCell ref="C3:D3"/>
  </mergeCells>
  <printOptions/>
  <pageMargins left="0.75" right="0.75" top="1" bottom="1" header="0.512" footer="0.512"/>
  <pageSetup fitToHeight="1" fitToWidth="1" horizontalDpi="600" verticalDpi="600" orientation="landscape" paperSize="9" scale="76"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1:P37"/>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7" width="13.625" style="1" bestFit="1" customWidth="1"/>
    <col min="8" max="8" width="13.75390625" style="1" customWidth="1"/>
    <col min="9" max="9" width="13.625" style="1" bestFit="1" customWidth="1"/>
    <col min="10" max="10" width="8.125" style="1" customWidth="1"/>
    <col min="11" max="11" width="13.625" style="1" bestFit="1" customWidth="1"/>
    <col min="12" max="12" width="8.125" style="1" customWidth="1"/>
    <col min="13" max="13" width="13.625" style="1" bestFit="1" customWidth="1"/>
    <col min="14" max="14" width="8.25390625" style="1" customWidth="1"/>
    <col min="15" max="15" width="12.875" style="1" customWidth="1"/>
    <col min="16" max="16" width="12.75390625" style="1" bestFit="1" customWidth="1"/>
    <col min="17" max="16384" width="9.00390625" style="1" customWidth="1"/>
  </cols>
  <sheetData>
    <row r="1" spans="2:16" ht="14.25" thickBot="1">
      <c r="B1" s="1" t="s">
        <v>48</v>
      </c>
      <c r="P1" s="2" t="s">
        <v>39</v>
      </c>
    </row>
    <row r="2" spans="2:16" s="3" customFormat="1" ht="29.25" customHeight="1">
      <c r="B2" s="165" t="s">
        <v>0</v>
      </c>
      <c r="C2" s="4"/>
      <c r="D2" s="5" t="s">
        <v>14</v>
      </c>
      <c r="E2" s="183" t="s">
        <v>94</v>
      </c>
      <c r="F2" s="183"/>
      <c r="G2" s="183"/>
      <c r="H2" s="183"/>
      <c r="I2" s="183"/>
      <c r="J2" s="184"/>
      <c r="K2" s="178" t="s">
        <v>11</v>
      </c>
      <c r="L2" s="182"/>
      <c r="M2" s="178" t="s">
        <v>13</v>
      </c>
      <c r="N2" s="160"/>
      <c r="O2" s="165" t="s">
        <v>7</v>
      </c>
      <c r="P2" s="185"/>
    </row>
    <row r="3" spans="2:16" s="3" customFormat="1" ht="41.25" customHeight="1" thickBot="1">
      <c r="B3" s="171"/>
      <c r="C3" s="174" t="s">
        <v>1</v>
      </c>
      <c r="D3" s="175"/>
      <c r="E3" s="57" t="s">
        <v>49</v>
      </c>
      <c r="F3" s="7" t="s">
        <v>2</v>
      </c>
      <c r="G3" s="7" t="s">
        <v>3</v>
      </c>
      <c r="H3" s="7" t="s">
        <v>4</v>
      </c>
      <c r="I3" s="7" t="s">
        <v>5</v>
      </c>
      <c r="J3" s="7" t="s">
        <v>6</v>
      </c>
      <c r="K3" s="8" t="s">
        <v>10</v>
      </c>
      <c r="L3" s="7" t="s">
        <v>6</v>
      </c>
      <c r="M3" s="8" t="s">
        <v>12</v>
      </c>
      <c r="N3" s="9" t="s">
        <v>6</v>
      </c>
      <c r="O3" s="6" t="s">
        <v>8</v>
      </c>
      <c r="P3" s="10" t="s">
        <v>9</v>
      </c>
    </row>
    <row r="4" spans="2:16" ht="14.25" customHeight="1" thickTop="1">
      <c r="B4" s="172" t="s">
        <v>15</v>
      </c>
      <c r="C4" s="11" t="s">
        <v>16</v>
      </c>
      <c r="D4" s="11"/>
      <c r="E4" s="30" t="s">
        <v>40</v>
      </c>
      <c r="F4" s="11" t="s">
        <v>40</v>
      </c>
      <c r="G4" s="11" t="s">
        <v>40</v>
      </c>
      <c r="H4" s="11">
        <v>517182</v>
      </c>
      <c r="I4" s="11">
        <v>517182</v>
      </c>
      <c r="J4" s="36">
        <v>-1.4</v>
      </c>
      <c r="K4" s="11" t="s">
        <v>40</v>
      </c>
      <c r="L4" s="37" t="s">
        <v>40</v>
      </c>
      <c r="M4" s="11">
        <v>517182</v>
      </c>
      <c r="N4" s="39">
        <v>-1.4</v>
      </c>
      <c r="O4" s="12" t="s">
        <v>40</v>
      </c>
      <c r="P4" s="13" t="s">
        <v>40</v>
      </c>
    </row>
    <row r="5" spans="2:16" ht="13.5">
      <c r="B5" s="173"/>
      <c r="C5" s="14" t="s">
        <v>17</v>
      </c>
      <c r="D5" s="14"/>
      <c r="E5" s="41">
        <v>2287</v>
      </c>
      <c r="F5" s="15">
        <v>39053706</v>
      </c>
      <c r="G5" s="14">
        <v>141054352</v>
      </c>
      <c r="H5" s="14">
        <v>557632</v>
      </c>
      <c r="I5" s="14">
        <v>180665690</v>
      </c>
      <c r="J5" s="35">
        <v>5.9</v>
      </c>
      <c r="K5" s="30">
        <v>159765500</v>
      </c>
      <c r="L5" s="38">
        <v>-2.6</v>
      </c>
      <c r="M5" s="14">
        <v>340431190</v>
      </c>
      <c r="N5" s="40">
        <v>1.7</v>
      </c>
      <c r="O5" s="17">
        <v>98374871</v>
      </c>
      <c r="P5" s="18">
        <v>15030033</v>
      </c>
    </row>
    <row r="6" spans="2:16" ht="13.5">
      <c r="B6" s="173"/>
      <c r="C6" s="16"/>
      <c r="D6" s="19" t="s">
        <v>18</v>
      </c>
      <c r="E6" s="14">
        <v>107</v>
      </c>
      <c r="F6" s="14">
        <v>972007</v>
      </c>
      <c r="G6" s="14" t="s">
        <v>40</v>
      </c>
      <c r="H6" s="14" t="s">
        <v>40</v>
      </c>
      <c r="I6" s="14">
        <v>972007</v>
      </c>
      <c r="J6" s="35">
        <v>5.1</v>
      </c>
      <c r="K6" s="14" t="s">
        <v>40</v>
      </c>
      <c r="L6" s="38" t="s">
        <v>40</v>
      </c>
      <c r="M6" s="14">
        <v>972007</v>
      </c>
      <c r="N6" s="40">
        <v>5.1</v>
      </c>
      <c r="O6" s="17" t="s">
        <v>40</v>
      </c>
      <c r="P6" s="18" t="s">
        <v>40</v>
      </c>
    </row>
    <row r="7" spans="2:16" ht="13.5">
      <c r="B7" s="173"/>
      <c r="C7" s="16"/>
      <c r="D7" s="19" t="s">
        <v>19</v>
      </c>
      <c r="E7" s="14">
        <v>215</v>
      </c>
      <c r="F7" s="14">
        <v>142652</v>
      </c>
      <c r="G7" s="14" t="s">
        <v>40</v>
      </c>
      <c r="H7" s="14" t="s">
        <v>40</v>
      </c>
      <c r="I7" s="14">
        <v>142652</v>
      </c>
      <c r="J7" s="35">
        <v>0.1</v>
      </c>
      <c r="K7" s="14" t="s">
        <v>40</v>
      </c>
      <c r="L7" s="38" t="s">
        <v>40</v>
      </c>
      <c r="M7" s="14">
        <v>142652</v>
      </c>
      <c r="N7" s="40">
        <v>0.1</v>
      </c>
      <c r="O7" s="17" t="s">
        <v>40</v>
      </c>
      <c r="P7" s="18" t="s">
        <v>40</v>
      </c>
    </row>
    <row r="8" spans="2:16" ht="13.5">
      <c r="B8" s="173"/>
      <c r="C8" s="16"/>
      <c r="D8" s="19" t="s">
        <v>20</v>
      </c>
      <c r="E8" s="14">
        <v>77</v>
      </c>
      <c r="F8" s="14">
        <v>716460</v>
      </c>
      <c r="G8" s="14" t="s">
        <v>40</v>
      </c>
      <c r="H8" s="14" t="s">
        <v>40</v>
      </c>
      <c r="I8" s="14">
        <v>716460</v>
      </c>
      <c r="J8" s="35">
        <v>0.9</v>
      </c>
      <c r="K8" s="14" t="s">
        <v>40</v>
      </c>
      <c r="L8" s="38" t="s">
        <v>40</v>
      </c>
      <c r="M8" s="14">
        <v>716460</v>
      </c>
      <c r="N8" s="40">
        <v>0.9</v>
      </c>
      <c r="O8" s="17" t="s">
        <v>40</v>
      </c>
      <c r="P8" s="18" t="s">
        <v>40</v>
      </c>
    </row>
    <row r="9" spans="2:16" ht="13.5">
      <c r="B9" s="173"/>
      <c r="C9" s="16"/>
      <c r="D9" s="19" t="s">
        <v>21</v>
      </c>
      <c r="E9" s="14">
        <v>1610</v>
      </c>
      <c r="F9" s="14">
        <v>30439460</v>
      </c>
      <c r="G9" s="14">
        <v>139980442</v>
      </c>
      <c r="H9" s="14">
        <v>557632</v>
      </c>
      <c r="I9" s="14">
        <v>170977534</v>
      </c>
      <c r="J9" s="35">
        <v>6.4</v>
      </c>
      <c r="K9" s="14">
        <v>159765500</v>
      </c>
      <c r="L9" s="38">
        <v>-2.6</v>
      </c>
      <c r="M9" s="14">
        <v>330743034</v>
      </c>
      <c r="N9" s="40">
        <v>1.9</v>
      </c>
      <c r="O9" s="17">
        <v>98374871</v>
      </c>
      <c r="P9" s="18">
        <v>15030033</v>
      </c>
    </row>
    <row r="10" spans="2:16" ht="13.5">
      <c r="B10" s="173"/>
      <c r="C10" s="16"/>
      <c r="D10" s="19" t="s">
        <v>22</v>
      </c>
      <c r="E10" s="14">
        <v>278</v>
      </c>
      <c r="F10" s="14">
        <v>6783127</v>
      </c>
      <c r="G10" s="14">
        <v>968576</v>
      </c>
      <c r="H10" s="14" t="s">
        <v>40</v>
      </c>
      <c r="I10" s="14">
        <v>7751703</v>
      </c>
      <c r="J10" s="35">
        <v>-2.1</v>
      </c>
      <c r="K10" s="14" t="s">
        <v>40</v>
      </c>
      <c r="L10" s="38" t="s">
        <v>40</v>
      </c>
      <c r="M10" s="14">
        <v>7751703</v>
      </c>
      <c r="N10" s="40">
        <v>-2.1</v>
      </c>
      <c r="O10" s="17" t="s">
        <v>40</v>
      </c>
      <c r="P10" s="18" t="s">
        <v>40</v>
      </c>
    </row>
    <row r="11" spans="2:16" ht="13.5">
      <c r="B11" s="173"/>
      <c r="C11" s="16"/>
      <c r="D11" s="19" t="s">
        <v>23</v>
      </c>
      <c r="E11" s="14" t="s">
        <v>40</v>
      </c>
      <c r="F11" s="14" t="s">
        <v>40</v>
      </c>
      <c r="G11" s="14">
        <v>105334</v>
      </c>
      <c r="H11" s="14" t="s">
        <v>40</v>
      </c>
      <c r="I11" s="14">
        <v>105334</v>
      </c>
      <c r="J11" s="35">
        <v>-34.1</v>
      </c>
      <c r="K11" s="14" t="s">
        <v>40</v>
      </c>
      <c r="L11" s="38" t="s">
        <v>40</v>
      </c>
      <c r="M11" s="14">
        <v>105334</v>
      </c>
      <c r="N11" s="40">
        <v>-34.1</v>
      </c>
      <c r="O11" s="17" t="s">
        <v>40</v>
      </c>
      <c r="P11" s="18" t="s">
        <v>40</v>
      </c>
    </row>
    <row r="12" spans="2:16" ht="13.5">
      <c r="B12" s="173"/>
      <c r="C12" s="16" t="s">
        <v>24</v>
      </c>
      <c r="D12" s="19"/>
      <c r="E12" s="14">
        <v>67</v>
      </c>
      <c r="F12" s="14">
        <v>848865</v>
      </c>
      <c r="G12" s="14" t="s">
        <v>40</v>
      </c>
      <c r="H12" s="14" t="s">
        <v>40</v>
      </c>
      <c r="I12" s="14">
        <v>848865</v>
      </c>
      <c r="J12" s="35">
        <v>5.4</v>
      </c>
      <c r="K12" s="14" t="s">
        <v>40</v>
      </c>
      <c r="L12" s="38" t="s">
        <v>40</v>
      </c>
      <c r="M12" s="14">
        <v>848865</v>
      </c>
      <c r="N12" s="40">
        <v>5.4</v>
      </c>
      <c r="O12" s="17" t="s">
        <v>40</v>
      </c>
      <c r="P12" s="18" t="s">
        <v>40</v>
      </c>
    </row>
    <row r="13" spans="2:16" ht="13.5">
      <c r="B13" s="173"/>
      <c r="C13" s="16" t="s">
        <v>25</v>
      </c>
      <c r="D13" s="19"/>
      <c r="E13" s="14" t="s">
        <v>40</v>
      </c>
      <c r="F13" s="14" t="s">
        <v>40</v>
      </c>
      <c r="G13" s="14" t="s">
        <v>40</v>
      </c>
      <c r="H13" s="14" t="s">
        <v>40</v>
      </c>
      <c r="I13" s="14" t="s">
        <v>40</v>
      </c>
      <c r="J13" s="35" t="s">
        <v>40</v>
      </c>
      <c r="K13" s="14">
        <v>2654684</v>
      </c>
      <c r="L13" s="38">
        <v>4.9</v>
      </c>
      <c r="M13" s="14">
        <v>2654684</v>
      </c>
      <c r="N13" s="40">
        <v>4.9</v>
      </c>
      <c r="O13" s="17" t="s">
        <v>40</v>
      </c>
      <c r="P13" s="18" t="s">
        <v>40</v>
      </c>
    </row>
    <row r="14" spans="2:16" ht="13.5">
      <c r="B14" s="173"/>
      <c r="C14" s="16" t="s">
        <v>26</v>
      </c>
      <c r="D14" s="19"/>
      <c r="E14" s="14">
        <v>37</v>
      </c>
      <c r="F14" s="14">
        <v>337482</v>
      </c>
      <c r="G14" s="14" t="s">
        <v>40</v>
      </c>
      <c r="H14" s="14" t="s">
        <v>40</v>
      </c>
      <c r="I14" s="14">
        <v>337482</v>
      </c>
      <c r="J14" s="35">
        <v>0.8</v>
      </c>
      <c r="K14" s="14" t="s">
        <v>40</v>
      </c>
      <c r="L14" s="38" t="s">
        <v>40</v>
      </c>
      <c r="M14" s="14">
        <v>337482</v>
      </c>
      <c r="N14" s="40">
        <v>0.8</v>
      </c>
      <c r="O14" s="17" t="s">
        <v>40</v>
      </c>
      <c r="P14" s="18" t="s">
        <v>40</v>
      </c>
    </row>
    <row r="15" spans="2:16" ht="13.5">
      <c r="B15" s="173"/>
      <c r="C15" s="16" t="s">
        <v>27</v>
      </c>
      <c r="D15" s="19"/>
      <c r="E15" s="14">
        <v>539</v>
      </c>
      <c r="F15" s="14">
        <v>6734644</v>
      </c>
      <c r="G15" s="14">
        <v>54112965</v>
      </c>
      <c r="H15" s="14">
        <v>2909508</v>
      </c>
      <c r="I15" s="14">
        <v>63757117</v>
      </c>
      <c r="J15" s="35">
        <v>6.7</v>
      </c>
      <c r="K15" s="14" t="s">
        <v>40</v>
      </c>
      <c r="L15" s="38" t="s">
        <v>40</v>
      </c>
      <c r="M15" s="14">
        <v>63757117</v>
      </c>
      <c r="N15" s="40">
        <v>6.7</v>
      </c>
      <c r="O15" s="17" t="s">
        <v>40</v>
      </c>
      <c r="P15" s="18" t="s">
        <v>40</v>
      </c>
    </row>
    <row r="16" spans="2:16" ht="13.5">
      <c r="B16" s="173"/>
      <c r="C16" s="16" t="s">
        <v>28</v>
      </c>
      <c r="D16" s="19"/>
      <c r="E16" s="14">
        <v>1007</v>
      </c>
      <c r="F16" s="14">
        <v>9819244</v>
      </c>
      <c r="G16" s="14">
        <v>22499391</v>
      </c>
      <c r="H16" s="14" t="s">
        <v>40</v>
      </c>
      <c r="I16" s="14">
        <v>32318635</v>
      </c>
      <c r="J16" s="35">
        <v>8.1</v>
      </c>
      <c r="K16" s="14" t="s">
        <v>40</v>
      </c>
      <c r="L16" s="38" t="s">
        <v>40</v>
      </c>
      <c r="M16" s="14">
        <v>32318635</v>
      </c>
      <c r="N16" s="40">
        <v>8.1</v>
      </c>
      <c r="O16" s="17" t="s">
        <v>40</v>
      </c>
      <c r="P16" s="18" t="s">
        <v>40</v>
      </c>
    </row>
    <row r="17" spans="2:16" ht="13.5">
      <c r="B17" s="173"/>
      <c r="C17" s="16" t="s">
        <v>29</v>
      </c>
      <c r="D17" s="19"/>
      <c r="E17" s="14">
        <v>5965</v>
      </c>
      <c r="F17" s="14">
        <v>56501892</v>
      </c>
      <c r="G17" s="14">
        <v>3097111</v>
      </c>
      <c r="H17" s="14">
        <v>1595861</v>
      </c>
      <c r="I17" s="14">
        <v>61194864</v>
      </c>
      <c r="J17" s="35">
        <v>0.2</v>
      </c>
      <c r="K17" s="14" t="s">
        <v>40</v>
      </c>
      <c r="L17" s="38" t="s">
        <v>40</v>
      </c>
      <c r="M17" s="14">
        <v>61194864</v>
      </c>
      <c r="N17" s="40">
        <v>0.2</v>
      </c>
      <c r="O17" s="17" t="s">
        <v>40</v>
      </c>
      <c r="P17" s="18" t="s">
        <v>40</v>
      </c>
    </row>
    <row r="18" spans="2:16" ht="13.5">
      <c r="B18" s="173"/>
      <c r="C18" s="16" t="s">
        <v>30</v>
      </c>
      <c r="D18" s="19"/>
      <c r="E18" s="14">
        <v>3409</v>
      </c>
      <c r="F18" s="14">
        <v>37062342</v>
      </c>
      <c r="G18" s="14">
        <v>14936418</v>
      </c>
      <c r="H18" s="14">
        <v>2653136</v>
      </c>
      <c r="I18" s="14">
        <v>54651896</v>
      </c>
      <c r="J18" s="35">
        <v>0.2</v>
      </c>
      <c r="K18" s="14">
        <v>2259641</v>
      </c>
      <c r="L18" s="38">
        <v>-18.4</v>
      </c>
      <c r="M18" s="14">
        <v>56911537</v>
      </c>
      <c r="N18" s="40">
        <v>-0.7</v>
      </c>
      <c r="O18" s="17">
        <v>220893</v>
      </c>
      <c r="P18" s="18" t="s">
        <v>40</v>
      </c>
    </row>
    <row r="19" spans="2:16" ht="13.5">
      <c r="B19" s="173"/>
      <c r="C19" s="16" t="s">
        <v>31</v>
      </c>
      <c r="D19" s="19"/>
      <c r="E19" s="14">
        <v>728</v>
      </c>
      <c r="F19" s="14">
        <v>7295126</v>
      </c>
      <c r="G19" s="14">
        <v>2914565</v>
      </c>
      <c r="H19" s="14">
        <v>2251139</v>
      </c>
      <c r="I19" s="14">
        <v>12460830</v>
      </c>
      <c r="J19" s="35">
        <v>-2.3</v>
      </c>
      <c r="K19" s="14" t="s">
        <v>40</v>
      </c>
      <c r="L19" s="38" t="s">
        <v>40</v>
      </c>
      <c r="M19" s="14">
        <v>12460830</v>
      </c>
      <c r="N19" s="40">
        <v>-2.3</v>
      </c>
      <c r="O19" s="17">
        <v>5241299</v>
      </c>
      <c r="P19" s="18" t="s">
        <v>40</v>
      </c>
    </row>
    <row r="20" spans="2:16" ht="13.5">
      <c r="B20" s="173"/>
      <c r="C20" s="16" t="s">
        <v>32</v>
      </c>
      <c r="D20" s="19"/>
      <c r="E20" s="14">
        <v>429</v>
      </c>
      <c r="F20" s="14">
        <v>4169249</v>
      </c>
      <c r="G20" s="14" t="s">
        <v>40</v>
      </c>
      <c r="H20" s="14" t="s">
        <v>40</v>
      </c>
      <c r="I20" s="14">
        <v>4169249</v>
      </c>
      <c r="J20" s="35">
        <v>3.3</v>
      </c>
      <c r="K20" s="14" t="s">
        <v>40</v>
      </c>
      <c r="L20" s="38" t="s">
        <v>40</v>
      </c>
      <c r="M20" s="14">
        <v>4169249</v>
      </c>
      <c r="N20" s="40">
        <v>3.3</v>
      </c>
      <c r="O20" s="17">
        <v>781968</v>
      </c>
      <c r="P20" s="18" t="s">
        <v>40</v>
      </c>
    </row>
    <row r="21" spans="2:16" ht="13.5">
      <c r="B21" s="173"/>
      <c r="C21" s="16" t="s">
        <v>33</v>
      </c>
      <c r="D21" s="19"/>
      <c r="E21" s="14">
        <v>74</v>
      </c>
      <c r="F21" s="14">
        <v>601028</v>
      </c>
      <c r="G21" s="14" t="s">
        <v>40</v>
      </c>
      <c r="H21" s="14" t="s">
        <v>40</v>
      </c>
      <c r="I21" s="14">
        <v>601028</v>
      </c>
      <c r="J21" s="35">
        <v>-0.1</v>
      </c>
      <c r="K21" s="14" t="s">
        <v>40</v>
      </c>
      <c r="L21" s="38" t="s">
        <v>40</v>
      </c>
      <c r="M21" s="14">
        <v>601028</v>
      </c>
      <c r="N21" s="40">
        <v>-0.1</v>
      </c>
      <c r="O21" s="17" t="s">
        <v>40</v>
      </c>
      <c r="P21" s="18" t="s">
        <v>40</v>
      </c>
    </row>
    <row r="22" spans="2:16" ht="13.5">
      <c r="B22" s="173"/>
      <c r="C22" s="16" t="s">
        <v>34</v>
      </c>
      <c r="D22" s="19"/>
      <c r="E22" s="14">
        <v>463</v>
      </c>
      <c r="F22" s="14">
        <v>4524084</v>
      </c>
      <c r="G22" s="14">
        <v>681827</v>
      </c>
      <c r="H22" s="14" t="s">
        <v>40</v>
      </c>
      <c r="I22" s="14">
        <v>5205911</v>
      </c>
      <c r="J22" s="35">
        <v>1.1</v>
      </c>
      <c r="K22" s="14" t="s">
        <v>40</v>
      </c>
      <c r="L22" s="38" t="s">
        <v>40</v>
      </c>
      <c r="M22" s="14">
        <v>5205911</v>
      </c>
      <c r="N22" s="40">
        <v>1.1</v>
      </c>
      <c r="O22" s="17" t="s">
        <v>40</v>
      </c>
      <c r="P22" s="18" t="s">
        <v>40</v>
      </c>
    </row>
    <row r="23" spans="2:16" ht="13.5">
      <c r="B23" s="173"/>
      <c r="C23" s="16" t="s">
        <v>35</v>
      </c>
      <c r="D23" s="19"/>
      <c r="E23" s="14">
        <v>54</v>
      </c>
      <c r="F23" s="14">
        <v>543447</v>
      </c>
      <c r="G23" s="14" t="s">
        <v>40</v>
      </c>
      <c r="H23" s="14" t="s">
        <v>40</v>
      </c>
      <c r="I23" s="14">
        <v>543447</v>
      </c>
      <c r="J23" s="35">
        <v>1.4</v>
      </c>
      <c r="K23" s="14" t="s">
        <v>40</v>
      </c>
      <c r="L23" s="38" t="s">
        <v>40</v>
      </c>
      <c r="M23" s="14">
        <v>543447</v>
      </c>
      <c r="N23" s="40">
        <v>1.4</v>
      </c>
      <c r="O23" s="17" t="s">
        <v>40</v>
      </c>
      <c r="P23" s="18" t="s">
        <v>40</v>
      </c>
    </row>
    <row r="24" spans="2:16" ht="13.5">
      <c r="B24" s="173"/>
      <c r="C24" s="16" t="s">
        <v>36</v>
      </c>
      <c r="D24" s="19"/>
      <c r="E24" s="14">
        <v>15059</v>
      </c>
      <c r="F24" s="14">
        <v>167491109</v>
      </c>
      <c r="G24" s="14">
        <v>239296629</v>
      </c>
      <c r="H24" s="14">
        <v>10484458</v>
      </c>
      <c r="I24" s="14">
        <v>417272196</v>
      </c>
      <c r="J24" s="35">
        <v>4.2</v>
      </c>
      <c r="K24" s="14">
        <v>164679825</v>
      </c>
      <c r="L24" s="38">
        <v>-2.7</v>
      </c>
      <c r="M24" s="14">
        <v>581952021</v>
      </c>
      <c r="N24" s="40">
        <v>2.1</v>
      </c>
      <c r="O24" s="17">
        <v>104619031</v>
      </c>
      <c r="P24" s="18">
        <v>15030033</v>
      </c>
    </row>
    <row r="25" spans="2:16" ht="14.25" thickBot="1">
      <c r="B25" s="173"/>
      <c r="C25" s="16" t="s">
        <v>6</v>
      </c>
      <c r="D25" s="19"/>
      <c r="E25" s="46" t="s">
        <v>41</v>
      </c>
      <c r="F25" s="34">
        <v>1.5</v>
      </c>
      <c r="G25" s="34">
        <v>6.3</v>
      </c>
      <c r="H25" s="35">
        <v>-1</v>
      </c>
      <c r="I25" s="34">
        <v>4.2</v>
      </c>
      <c r="J25" s="35" t="s">
        <v>40</v>
      </c>
      <c r="K25" s="35">
        <v>-2.7</v>
      </c>
      <c r="L25" s="38" t="s">
        <v>40</v>
      </c>
      <c r="M25" s="35">
        <v>2.1</v>
      </c>
      <c r="N25" s="40" t="s">
        <v>40</v>
      </c>
      <c r="O25" s="42">
        <v>3.8</v>
      </c>
      <c r="P25" s="43">
        <v>13.2</v>
      </c>
    </row>
    <row r="26" spans="2:16" ht="13.5">
      <c r="B26" s="165" t="s">
        <v>11</v>
      </c>
      <c r="C26" s="20" t="s">
        <v>21</v>
      </c>
      <c r="D26" s="21"/>
      <c r="E26" s="22" t="s">
        <v>42</v>
      </c>
      <c r="F26" s="22" t="s">
        <v>42</v>
      </c>
      <c r="G26" s="22">
        <v>159765500</v>
      </c>
      <c r="H26" s="22" t="s">
        <v>42</v>
      </c>
      <c r="I26" s="22">
        <v>159765500</v>
      </c>
      <c r="J26" s="51">
        <v>-2.6</v>
      </c>
      <c r="K26" s="22" t="s">
        <v>42</v>
      </c>
      <c r="L26" s="22" t="s">
        <v>42</v>
      </c>
      <c r="M26" s="22" t="s">
        <v>42</v>
      </c>
      <c r="N26" s="20" t="s">
        <v>42</v>
      </c>
      <c r="O26" s="23" t="s">
        <v>42</v>
      </c>
      <c r="P26" s="24">
        <v>159765500</v>
      </c>
    </row>
    <row r="27" spans="2:16" ht="13.5">
      <c r="B27" s="166"/>
      <c r="C27" s="16" t="s">
        <v>25</v>
      </c>
      <c r="D27" s="19"/>
      <c r="E27" s="14" t="s">
        <v>42</v>
      </c>
      <c r="F27" s="14" t="s">
        <v>42</v>
      </c>
      <c r="G27" s="14">
        <v>2654684</v>
      </c>
      <c r="H27" s="14" t="s">
        <v>42</v>
      </c>
      <c r="I27" s="14">
        <v>2654684</v>
      </c>
      <c r="J27" s="38">
        <v>4.9</v>
      </c>
      <c r="K27" s="14" t="s">
        <v>42</v>
      </c>
      <c r="L27" s="14" t="s">
        <v>42</v>
      </c>
      <c r="M27" s="14" t="s">
        <v>42</v>
      </c>
      <c r="N27" s="16" t="s">
        <v>42</v>
      </c>
      <c r="O27" s="17" t="s">
        <v>42</v>
      </c>
      <c r="P27" s="18">
        <v>2654684</v>
      </c>
    </row>
    <row r="28" spans="2:16" ht="13.5">
      <c r="B28" s="166"/>
      <c r="C28" s="16" t="s">
        <v>30</v>
      </c>
      <c r="D28" s="19"/>
      <c r="E28" s="14" t="s">
        <v>42</v>
      </c>
      <c r="F28" s="14" t="s">
        <v>42</v>
      </c>
      <c r="G28" s="14">
        <v>2259641</v>
      </c>
      <c r="H28" s="14" t="s">
        <v>42</v>
      </c>
      <c r="I28" s="14">
        <v>2259641</v>
      </c>
      <c r="J28" s="38">
        <v>-18.4</v>
      </c>
      <c r="K28" s="14" t="s">
        <v>42</v>
      </c>
      <c r="L28" s="14" t="s">
        <v>42</v>
      </c>
      <c r="M28" s="14" t="s">
        <v>42</v>
      </c>
      <c r="N28" s="16" t="s">
        <v>42</v>
      </c>
      <c r="O28" s="17" t="s">
        <v>42</v>
      </c>
      <c r="P28" s="18" t="s">
        <v>42</v>
      </c>
    </row>
    <row r="29" spans="2:16" ht="14.25" thickBot="1">
      <c r="B29" s="167"/>
      <c r="C29" s="25" t="s">
        <v>37</v>
      </c>
      <c r="D29" s="26"/>
      <c r="E29" s="27" t="s">
        <v>42</v>
      </c>
      <c r="F29" s="27" t="s">
        <v>42</v>
      </c>
      <c r="G29" s="27">
        <v>164679825</v>
      </c>
      <c r="H29" s="27" t="s">
        <v>42</v>
      </c>
      <c r="I29" s="27">
        <v>164679825</v>
      </c>
      <c r="J29" s="52">
        <v>-2.7</v>
      </c>
      <c r="K29" s="27" t="s">
        <v>42</v>
      </c>
      <c r="L29" s="27" t="s">
        <v>42</v>
      </c>
      <c r="M29" s="27" t="s">
        <v>42</v>
      </c>
      <c r="N29" s="25" t="s">
        <v>42</v>
      </c>
      <c r="O29" s="28" t="s">
        <v>42</v>
      </c>
      <c r="P29" s="29">
        <v>162420184</v>
      </c>
    </row>
    <row r="30" spans="2:16" ht="13.5">
      <c r="B30" s="168" t="s">
        <v>38</v>
      </c>
      <c r="C30" s="169"/>
      <c r="D30" s="170"/>
      <c r="E30" s="58" t="s">
        <v>95</v>
      </c>
      <c r="F30" s="30">
        <v>167491109</v>
      </c>
      <c r="G30" s="30">
        <v>403976454</v>
      </c>
      <c r="H30" s="30">
        <v>10484458</v>
      </c>
      <c r="I30" s="30">
        <v>581952021</v>
      </c>
      <c r="J30" s="53">
        <v>2.1</v>
      </c>
      <c r="K30" s="30" t="s">
        <v>42</v>
      </c>
      <c r="L30" s="30" t="s">
        <v>42</v>
      </c>
      <c r="M30" s="30" t="s">
        <v>42</v>
      </c>
      <c r="N30" s="31" t="s">
        <v>42</v>
      </c>
      <c r="O30" s="32">
        <v>104619031</v>
      </c>
      <c r="P30" s="33">
        <v>177450217</v>
      </c>
    </row>
    <row r="31" spans="2:16" ht="14.25" thickBot="1">
      <c r="B31" s="162" t="s">
        <v>6</v>
      </c>
      <c r="C31" s="163"/>
      <c r="D31" s="164"/>
      <c r="E31" s="55" t="s">
        <v>96</v>
      </c>
      <c r="F31" s="47">
        <v>1.5</v>
      </c>
      <c r="G31" s="47">
        <v>2.5</v>
      </c>
      <c r="H31" s="47">
        <v>-1</v>
      </c>
      <c r="I31" s="47">
        <v>2.1</v>
      </c>
      <c r="J31" s="52" t="s">
        <v>42</v>
      </c>
      <c r="K31" s="47" t="s">
        <v>42</v>
      </c>
      <c r="L31" s="47" t="s">
        <v>42</v>
      </c>
      <c r="M31" s="47" t="s">
        <v>42</v>
      </c>
      <c r="N31" s="48" t="s">
        <v>42</v>
      </c>
      <c r="O31" s="49">
        <v>3.8</v>
      </c>
      <c r="P31" s="50">
        <v>-1.3</v>
      </c>
    </row>
    <row r="32" ht="13.5"/>
    <row r="33" ht="13.5">
      <c r="B33" s="54" t="s">
        <v>43</v>
      </c>
    </row>
    <row r="34" ht="13.5">
      <c r="B34" s="54" t="s">
        <v>44</v>
      </c>
    </row>
    <row r="35" ht="13.5">
      <c r="B35" s="54" t="s">
        <v>46</v>
      </c>
    </row>
    <row r="36" ht="13.5">
      <c r="B36" s="54" t="s">
        <v>47</v>
      </c>
    </row>
    <row r="37" ht="13.5">
      <c r="B37" s="54" t="s">
        <v>45</v>
      </c>
    </row>
  </sheetData>
  <sheetProtection/>
  <mergeCells count="10">
    <mergeCell ref="M2:N2"/>
    <mergeCell ref="O2:P2"/>
    <mergeCell ref="B31:D31"/>
    <mergeCell ref="B26:B29"/>
    <mergeCell ref="B30:D30"/>
    <mergeCell ref="K2:L2"/>
    <mergeCell ref="B2:B3"/>
    <mergeCell ref="B4:B25"/>
    <mergeCell ref="E2:J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Q3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10" width="13.75390625" style="1" customWidth="1"/>
    <col min="11" max="13" width="13.625" style="1" bestFit="1" customWidth="1"/>
    <col min="14" max="14" width="11.625" style="1" bestFit="1" customWidth="1"/>
    <col min="15" max="15" width="8.125" style="1" customWidth="1"/>
    <col min="16" max="16" width="11.00390625" style="1" bestFit="1" customWidth="1"/>
    <col min="17" max="17" width="9.75390625" style="1" customWidth="1"/>
    <col min="18" max="18" width="12.125" style="1" bestFit="1" customWidth="1"/>
    <col min="19" max="19" width="8.50390625" style="1" bestFit="1" customWidth="1"/>
    <col min="20" max="20" width="12.125" style="1" bestFit="1" customWidth="1"/>
    <col min="21" max="16384" width="9.00390625" style="1" customWidth="1"/>
  </cols>
  <sheetData>
    <row r="1" spans="2:17" ht="14.25" thickBot="1">
      <c r="B1" s="1" t="s">
        <v>248</v>
      </c>
      <c r="Q1" s="2" t="s">
        <v>39</v>
      </c>
    </row>
    <row r="2" spans="2:17" s="3" customFormat="1" ht="29.25" customHeight="1" thickBot="1">
      <c r="B2" s="165" t="s">
        <v>50</v>
      </c>
      <c r="C2" s="4"/>
      <c r="D2" s="5" t="s">
        <v>14</v>
      </c>
      <c r="E2" s="160" t="s">
        <v>153</v>
      </c>
      <c r="F2" s="154"/>
      <c r="G2" s="154"/>
      <c r="H2" s="154"/>
      <c r="I2" s="154"/>
      <c r="J2" s="154"/>
      <c r="K2" s="161"/>
      <c r="L2" s="142" t="s">
        <v>237</v>
      </c>
      <c r="M2" s="56" t="s">
        <v>13</v>
      </c>
      <c r="N2" s="178" t="s">
        <v>250</v>
      </c>
      <c r="O2" s="178" t="s">
        <v>113</v>
      </c>
      <c r="P2" s="158" t="s">
        <v>249</v>
      </c>
      <c r="Q2" s="159"/>
    </row>
    <row r="3" spans="2:17" s="3" customFormat="1" ht="41.25" customHeight="1" thickBot="1">
      <c r="B3" s="171"/>
      <c r="C3" s="174" t="s">
        <v>239</v>
      </c>
      <c r="D3" s="175"/>
      <c r="E3" s="57" t="s">
        <v>118</v>
      </c>
      <c r="F3" s="7" t="s">
        <v>240</v>
      </c>
      <c r="G3" s="7" t="s">
        <v>241</v>
      </c>
      <c r="H3" s="7" t="s">
        <v>242</v>
      </c>
      <c r="I3" s="7" t="s">
        <v>243</v>
      </c>
      <c r="J3" s="7" t="s">
        <v>244</v>
      </c>
      <c r="K3" s="7" t="s">
        <v>245</v>
      </c>
      <c r="L3" s="7" t="s">
        <v>162</v>
      </c>
      <c r="M3" s="8" t="s">
        <v>163</v>
      </c>
      <c r="N3" s="179"/>
      <c r="O3" s="179"/>
      <c r="P3" s="7" t="s">
        <v>251</v>
      </c>
      <c r="Q3" s="62" t="s">
        <v>238</v>
      </c>
    </row>
    <row r="4" spans="2:17" ht="14.25" customHeight="1" thickTop="1">
      <c r="B4" s="172" t="s">
        <v>15</v>
      </c>
      <c r="C4" s="11" t="s">
        <v>16</v>
      </c>
      <c r="D4" s="11"/>
      <c r="E4" s="98" t="s">
        <v>246</v>
      </c>
      <c r="F4" s="98" t="s">
        <v>42</v>
      </c>
      <c r="G4" s="98"/>
      <c r="H4" s="98">
        <v>239569</v>
      </c>
      <c r="I4" s="98" t="s">
        <v>182</v>
      </c>
      <c r="J4" s="98" t="s">
        <v>42</v>
      </c>
      <c r="K4" s="98">
        <v>239569</v>
      </c>
      <c r="L4" s="108" t="s">
        <v>182</v>
      </c>
      <c r="M4" s="108">
        <v>239569</v>
      </c>
      <c r="N4" s="98">
        <v>42555</v>
      </c>
      <c r="O4" s="134">
        <v>21.6</v>
      </c>
      <c r="P4" s="98">
        <v>42555</v>
      </c>
      <c r="Q4" s="135">
        <v>21.6</v>
      </c>
    </row>
    <row r="5" spans="2:17" ht="12.75">
      <c r="B5" s="173"/>
      <c r="C5" s="14" t="s">
        <v>17</v>
      </c>
      <c r="D5" s="14"/>
      <c r="E5" s="100">
        <v>2298</v>
      </c>
      <c r="F5" s="100">
        <v>18223026</v>
      </c>
      <c r="G5" s="46">
        <v>16750898</v>
      </c>
      <c r="H5" s="46">
        <v>4743466</v>
      </c>
      <c r="I5" s="46">
        <v>80923026</v>
      </c>
      <c r="J5" s="46">
        <v>7541622</v>
      </c>
      <c r="K5" s="46">
        <v>128182038</v>
      </c>
      <c r="L5" s="108">
        <v>132399708</v>
      </c>
      <c r="M5" s="108">
        <v>260581746</v>
      </c>
      <c r="N5" s="46">
        <v>28306328</v>
      </c>
      <c r="O5" s="101">
        <v>12.2</v>
      </c>
      <c r="P5" s="46">
        <v>6337755</v>
      </c>
      <c r="Q5" s="136">
        <v>5.2</v>
      </c>
    </row>
    <row r="6" spans="2:17" ht="12.75">
      <c r="B6" s="173"/>
      <c r="C6" s="16"/>
      <c r="D6" s="19" t="s">
        <v>18</v>
      </c>
      <c r="E6" s="46">
        <v>106</v>
      </c>
      <c r="F6" s="46">
        <v>659772</v>
      </c>
      <c r="G6" s="46" t="s">
        <v>182</v>
      </c>
      <c r="H6" s="46" t="s">
        <v>182</v>
      </c>
      <c r="I6" s="46" t="s">
        <v>182</v>
      </c>
      <c r="J6" s="46" t="s">
        <v>182</v>
      </c>
      <c r="K6" s="46">
        <v>659772</v>
      </c>
      <c r="L6" s="46" t="s">
        <v>182</v>
      </c>
      <c r="M6" s="46">
        <v>659772</v>
      </c>
      <c r="N6" s="46">
        <v>20625</v>
      </c>
      <c r="O6" s="101">
        <v>3.2</v>
      </c>
      <c r="P6" s="46">
        <v>20625</v>
      </c>
      <c r="Q6" s="136">
        <v>3.2</v>
      </c>
    </row>
    <row r="7" spans="2:17" ht="12.75">
      <c r="B7" s="173"/>
      <c r="C7" s="16"/>
      <c r="D7" s="19" t="s">
        <v>19</v>
      </c>
      <c r="E7" s="46">
        <v>243</v>
      </c>
      <c r="F7" s="46">
        <v>139563</v>
      </c>
      <c r="G7" s="46" t="s">
        <v>182</v>
      </c>
      <c r="H7" s="46" t="s">
        <v>182</v>
      </c>
      <c r="I7" s="46" t="s">
        <v>182</v>
      </c>
      <c r="J7" s="46" t="s">
        <v>182</v>
      </c>
      <c r="K7" s="46">
        <v>139563</v>
      </c>
      <c r="L7" s="46" t="s">
        <v>182</v>
      </c>
      <c r="M7" s="46">
        <v>139563</v>
      </c>
      <c r="N7" s="46">
        <v>4557</v>
      </c>
      <c r="O7" s="101">
        <v>3.4</v>
      </c>
      <c r="P7" s="46">
        <v>4557</v>
      </c>
      <c r="Q7" s="136">
        <v>3.4</v>
      </c>
    </row>
    <row r="8" spans="2:17" ht="12.75">
      <c r="B8" s="173"/>
      <c r="C8" s="16"/>
      <c r="D8" s="19" t="s">
        <v>20</v>
      </c>
      <c r="E8" s="46">
        <v>79</v>
      </c>
      <c r="F8" s="46">
        <v>472094</v>
      </c>
      <c r="G8" s="46" t="s">
        <v>182</v>
      </c>
      <c r="H8" s="46" t="s">
        <v>182</v>
      </c>
      <c r="I8" s="46" t="s">
        <v>182</v>
      </c>
      <c r="J8" s="46" t="s">
        <v>182</v>
      </c>
      <c r="K8" s="46">
        <v>472094</v>
      </c>
      <c r="L8" s="46" t="s">
        <v>182</v>
      </c>
      <c r="M8" s="46">
        <v>472094</v>
      </c>
      <c r="N8" s="46">
        <v>84601</v>
      </c>
      <c r="O8" s="101">
        <v>21.8</v>
      </c>
      <c r="P8" s="46">
        <v>84601</v>
      </c>
      <c r="Q8" s="136">
        <v>21.8</v>
      </c>
    </row>
    <row r="9" spans="2:17" ht="12.75">
      <c r="B9" s="173"/>
      <c r="C9" s="16"/>
      <c r="D9" s="19" t="s">
        <v>21</v>
      </c>
      <c r="E9" s="46">
        <v>1659</v>
      </c>
      <c r="F9" s="46">
        <v>10299291</v>
      </c>
      <c r="G9" s="46">
        <v>15574372</v>
      </c>
      <c r="H9" s="46">
        <v>4743466</v>
      </c>
      <c r="I9" s="46">
        <v>80923026</v>
      </c>
      <c r="J9" s="46">
        <v>7541622</v>
      </c>
      <c r="K9" s="46">
        <v>119081777</v>
      </c>
      <c r="L9" s="46">
        <v>132399708</v>
      </c>
      <c r="M9" s="46">
        <v>251481485</v>
      </c>
      <c r="N9" s="46">
        <v>27218089</v>
      </c>
      <c r="O9" s="101">
        <v>12.1</v>
      </c>
      <c r="P9" s="46">
        <v>5249516</v>
      </c>
      <c r="Q9" s="136">
        <v>4.6</v>
      </c>
    </row>
    <row r="10" spans="2:17" ht="12.75">
      <c r="B10" s="173"/>
      <c r="C10" s="16"/>
      <c r="D10" s="19" t="s">
        <v>22</v>
      </c>
      <c r="E10" s="46">
        <v>211</v>
      </c>
      <c r="F10" s="46">
        <v>6652306</v>
      </c>
      <c r="G10" s="46">
        <v>1176526</v>
      </c>
      <c r="H10" s="46" t="s">
        <v>182</v>
      </c>
      <c r="I10" s="46" t="s">
        <v>182</v>
      </c>
      <c r="J10" s="46" t="s">
        <v>182</v>
      </c>
      <c r="K10" s="46">
        <v>7828832</v>
      </c>
      <c r="L10" s="46" t="s">
        <v>182</v>
      </c>
      <c r="M10" s="46">
        <v>7828832</v>
      </c>
      <c r="N10" s="46">
        <v>978456</v>
      </c>
      <c r="O10" s="101">
        <v>14.3</v>
      </c>
      <c r="P10" s="46">
        <v>978456</v>
      </c>
      <c r="Q10" s="136">
        <v>14.3</v>
      </c>
    </row>
    <row r="11" spans="2:17" ht="12.75">
      <c r="B11" s="173"/>
      <c r="C11" s="16" t="s">
        <v>24</v>
      </c>
      <c r="D11" s="19"/>
      <c r="E11" s="46">
        <v>74</v>
      </c>
      <c r="F11" s="46">
        <v>666337</v>
      </c>
      <c r="G11" s="46" t="s">
        <v>182</v>
      </c>
      <c r="H11" s="46" t="s">
        <v>182</v>
      </c>
      <c r="I11" s="46" t="s">
        <v>182</v>
      </c>
      <c r="J11" s="46" t="s">
        <v>182</v>
      </c>
      <c r="K11" s="46">
        <v>666337</v>
      </c>
      <c r="L11" s="46" t="s">
        <v>182</v>
      </c>
      <c r="M11" s="46">
        <v>666337</v>
      </c>
      <c r="N11" s="46">
        <v>46006</v>
      </c>
      <c r="O11" s="101">
        <v>7.4</v>
      </c>
      <c r="P11" s="46">
        <v>46006</v>
      </c>
      <c r="Q11" s="136">
        <v>7.4</v>
      </c>
    </row>
    <row r="12" spans="2:17" ht="12.75">
      <c r="B12" s="173"/>
      <c r="C12" s="16" t="s">
        <v>25</v>
      </c>
      <c r="D12" s="19"/>
      <c r="E12" s="46" t="s">
        <v>60</v>
      </c>
      <c r="F12" s="46" t="s">
        <v>182</v>
      </c>
      <c r="G12" s="46" t="s">
        <v>182</v>
      </c>
      <c r="H12" s="46" t="s">
        <v>182</v>
      </c>
      <c r="I12" s="46" t="s">
        <v>182</v>
      </c>
      <c r="J12" s="46" t="s">
        <v>182</v>
      </c>
      <c r="K12" s="46" t="s">
        <v>182</v>
      </c>
      <c r="L12" s="46">
        <v>1431598</v>
      </c>
      <c r="M12" s="46">
        <v>1431598</v>
      </c>
      <c r="N12" s="46">
        <v>439938</v>
      </c>
      <c r="O12" s="101">
        <v>44.4</v>
      </c>
      <c r="P12" s="46" t="s">
        <v>182</v>
      </c>
      <c r="Q12" s="136" t="s">
        <v>182</v>
      </c>
    </row>
    <row r="13" spans="2:17" ht="12.75">
      <c r="B13" s="173"/>
      <c r="C13" s="16" t="s">
        <v>26</v>
      </c>
      <c r="D13" s="19"/>
      <c r="E13" s="46">
        <v>40</v>
      </c>
      <c r="F13" s="46">
        <v>296749</v>
      </c>
      <c r="G13" s="46" t="s">
        <v>182</v>
      </c>
      <c r="H13" s="46" t="s">
        <v>182</v>
      </c>
      <c r="I13" s="46" t="s">
        <v>182</v>
      </c>
      <c r="J13" s="46" t="s">
        <v>182</v>
      </c>
      <c r="K13" s="46">
        <v>296749</v>
      </c>
      <c r="L13" s="46" t="s">
        <v>182</v>
      </c>
      <c r="M13" s="46">
        <v>296749</v>
      </c>
      <c r="N13" s="46">
        <v>47160</v>
      </c>
      <c r="O13" s="101">
        <v>18.9</v>
      </c>
      <c r="P13" s="46">
        <v>47160</v>
      </c>
      <c r="Q13" s="136">
        <v>18.9</v>
      </c>
    </row>
    <row r="14" spans="2:17" ht="12.75">
      <c r="B14" s="173"/>
      <c r="C14" s="16" t="s">
        <v>27</v>
      </c>
      <c r="D14" s="19"/>
      <c r="E14" s="46">
        <v>823</v>
      </c>
      <c r="F14" s="46">
        <v>7457647</v>
      </c>
      <c r="G14" s="46">
        <v>29529621</v>
      </c>
      <c r="H14" s="46">
        <v>2448015</v>
      </c>
      <c r="I14" s="46" t="s">
        <v>182</v>
      </c>
      <c r="J14" s="46" t="s">
        <v>182</v>
      </c>
      <c r="K14" s="46">
        <v>39435283</v>
      </c>
      <c r="L14" s="46" t="s">
        <v>182</v>
      </c>
      <c r="M14" s="46">
        <v>39435283</v>
      </c>
      <c r="N14" s="46">
        <v>5458229</v>
      </c>
      <c r="O14" s="101">
        <v>16.1</v>
      </c>
      <c r="P14" s="46">
        <v>5458229</v>
      </c>
      <c r="Q14" s="136">
        <v>16.1</v>
      </c>
    </row>
    <row r="15" spans="2:17" ht="12.75">
      <c r="B15" s="173"/>
      <c r="C15" s="16" t="s">
        <v>28</v>
      </c>
      <c r="D15" s="19"/>
      <c r="E15" s="46">
        <v>1187</v>
      </c>
      <c r="F15" s="46">
        <v>7926586</v>
      </c>
      <c r="G15" s="46">
        <v>8149779</v>
      </c>
      <c r="H15" s="46" t="s">
        <v>182</v>
      </c>
      <c r="I15" s="46" t="s">
        <v>182</v>
      </c>
      <c r="J15" s="46" t="s">
        <v>182</v>
      </c>
      <c r="K15" s="46">
        <v>16076365</v>
      </c>
      <c r="L15" s="46" t="s">
        <v>182</v>
      </c>
      <c r="M15" s="46">
        <v>16076365</v>
      </c>
      <c r="N15" s="46">
        <v>1166893</v>
      </c>
      <c r="O15" s="101">
        <v>7.8</v>
      </c>
      <c r="P15" s="46">
        <v>1166893</v>
      </c>
      <c r="Q15" s="136">
        <v>7.8</v>
      </c>
    </row>
    <row r="16" spans="2:17" ht="12.75">
      <c r="B16" s="173"/>
      <c r="C16" s="16" t="s">
        <v>29</v>
      </c>
      <c r="D16" s="19"/>
      <c r="E16" s="46">
        <v>6276</v>
      </c>
      <c r="F16" s="46">
        <v>42446392</v>
      </c>
      <c r="G16" s="46">
        <v>2852132</v>
      </c>
      <c r="H16" s="46">
        <v>979279</v>
      </c>
      <c r="I16" s="46" t="s">
        <v>182</v>
      </c>
      <c r="J16" s="46" t="s">
        <v>182</v>
      </c>
      <c r="K16" s="46">
        <v>46277803</v>
      </c>
      <c r="L16" s="46" t="s">
        <v>182</v>
      </c>
      <c r="M16" s="46">
        <v>46277803</v>
      </c>
      <c r="N16" s="46">
        <v>4456191</v>
      </c>
      <c r="O16" s="101">
        <v>10.1</v>
      </c>
      <c r="P16" s="46">
        <v>4456191</v>
      </c>
      <c r="Q16" s="136">
        <v>10.1</v>
      </c>
    </row>
    <row r="17" spans="2:17" ht="12.75">
      <c r="B17" s="173"/>
      <c r="C17" s="16" t="s">
        <v>30</v>
      </c>
      <c r="D17" s="19"/>
      <c r="E17" s="46">
        <v>3837</v>
      </c>
      <c r="F17" s="46">
        <v>26341646</v>
      </c>
      <c r="G17" s="46">
        <v>27441595</v>
      </c>
      <c r="H17" s="46">
        <v>2093705</v>
      </c>
      <c r="I17" s="46">
        <v>73341</v>
      </c>
      <c r="J17" s="46" t="s">
        <v>182</v>
      </c>
      <c r="K17" s="46">
        <v>55950287</v>
      </c>
      <c r="L17" s="46">
        <v>7550704</v>
      </c>
      <c r="M17" s="46">
        <v>63500991</v>
      </c>
      <c r="N17" s="46">
        <v>4456569</v>
      </c>
      <c r="O17" s="101">
        <v>7.5</v>
      </c>
      <c r="P17" s="46">
        <v>2810002</v>
      </c>
      <c r="Q17" s="136">
        <v>5.3</v>
      </c>
    </row>
    <row r="18" spans="2:17" ht="12.75">
      <c r="B18" s="173"/>
      <c r="C18" s="16" t="s">
        <v>31</v>
      </c>
      <c r="D18" s="19"/>
      <c r="E18" s="46">
        <v>748</v>
      </c>
      <c r="F18" s="46">
        <v>6637126</v>
      </c>
      <c r="G18" s="46">
        <v>176308</v>
      </c>
      <c r="H18" s="46" t="s">
        <v>182</v>
      </c>
      <c r="I18" s="46">
        <v>2285947</v>
      </c>
      <c r="J18" s="46" t="s">
        <v>182</v>
      </c>
      <c r="K18" s="46">
        <v>9099381</v>
      </c>
      <c r="L18" s="46" t="s">
        <v>182</v>
      </c>
      <c r="M18" s="46">
        <v>9099381</v>
      </c>
      <c r="N18" s="46">
        <v>605721</v>
      </c>
      <c r="O18" s="101">
        <v>7.1</v>
      </c>
      <c r="P18" s="46">
        <v>605721</v>
      </c>
      <c r="Q18" s="136">
        <v>7.1</v>
      </c>
    </row>
    <row r="19" spans="2:17" ht="12.75">
      <c r="B19" s="173"/>
      <c r="C19" s="16" t="s">
        <v>32</v>
      </c>
      <c r="D19" s="19"/>
      <c r="E19" s="46">
        <v>471</v>
      </c>
      <c r="F19" s="46">
        <v>3028035</v>
      </c>
      <c r="G19" s="46" t="s">
        <v>182</v>
      </c>
      <c r="H19" s="46" t="s">
        <v>182</v>
      </c>
      <c r="I19" s="46">
        <v>3016531</v>
      </c>
      <c r="J19" s="46" t="s">
        <v>182</v>
      </c>
      <c r="K19" s="46">
        <v>6044566</v>
      </c>
      <c r="L19" s="46" t="s">
        <v>182</v>
      </c>
      <c r="M19" s="46">
        <v>6044566</v>
      </c>
      <c r="N19" s="46">
        <v>599822</v>
      </c>
      <c r="O19" s="101">
        <v>11</v>
      </c>
      <c r="P19" s="46">
        <v>599822</v>
      </c>
      <c r="Q19" s="136">
        <v>11</v>
      </c>
    </row>
    <row r="20" spans="2:17" ht="12.75">
      <c r="B20" s="173"/>
      <c r="C20" s="16" t="s">
        <v>33</v>
      </c>
      <c r="D20" s="19"/>
      <c r="E20" s="46">
        <v>83</v>
      </c>
      <c r="F20" s="46">
        <v>496155</v>
      </c>
      <c r="G20" s="46" t="s">
        <v>182</v>
      </c>
      <c r="H20" s="46" t="s">
        <v>182</v>
      </c>
      <c r="I20" s="46" t="s">
        <v>182</v>
      </c>
      <c r="J20" s="46" t="s">
        <v>182</v>
      </c>
      <c r="K20" s="46">
        <v>496155</v>
      </c>
      <c r="L20" s="46" t="s">
        <v>182</v>
      </c>
      <c r="M20" s="46">
        <v>496155</v>
      </c>
      <c r="N20" s="46">
        <v>49109</v>
      </c>
      <c r="O20" s="101">
        <v>11</v>
      </c>
      <c r="P20" s="46">
        <v>49109</v>
      </c>
      <c r="Q20" s="136">
        <v>11</v>
      </c>
    </row>
    <row r="21" spans="2:17" ht="12.75">
      <c r="B21" s="173"/>
      <c r="C21" s="16" t="s">
        <v>34</v>
      </c>
      <c r="D21" s="19"/>
      <c r="E21" s="46">
        <v>504</v>
      </c>
      <c r="F21" s="46">
        <v>5643299</v>
      </c>
      <c r="G21" s="46">
        <v>537807</v>
      </c>
      <c r="H21" s="46" t="s">
        <v>182</v>
      </c>
      <c r="I21" s="46" t="s">
        <v>182</v>
      </c>
      <c r="J21" s="46" t="s">
        <v>182</v>
      </c>
      <c r="K21" s="46">
        <v>6181106</v>
      </c>
      <c r="L21" s="46" t="s">
        <v>182</v>
      </c>
      <c r="M21" s="46">
        <v>6181106</v>
      </c>
      <c r="N21" s="46">
        <v>2193167</v>
      </c>
      <c r="O21" s="101">
        <v>55</v>
      </c>
      <c r="P21" s="46">
        <v>2193167</v>
      </c>
      <c r="Q21" s="136">
        <v>55</v>
      </c>
    </row>
    <row r="22" spans="2:17" ht="12.75">
      <c r="B22" s="173"/>
      <c r="C22" s="16" t="s">
        <v>35</v>
      </c>
      <c r="D22" s="19"/>
      <c r="E22" s="46">
        <v>59</v>
      </c>
      <c r="F22" s="46">
        <v>421652</v>
      </c>
      <c r="G22" s="46" t="s">
        <v>182</v>
      </c>
      <c r="H22" s="46" t="s">
        <v>182</v>
      </c>
      <c r="I22" s="46" t="s">
        <v>182</v>
      </c>
      <c r="J22" s="46" t="s">
        <v>182</v>
      </c>
      <c r="K22" s="46">
        <v>421652</v>
      </c>
      <c r="L22" s="46" t="s">
        <v>182</v>
      </c>
      <c r="M22" s="46">
        <v>421652</v>
      </c>
      <c r="N22" s="46">
        <v>9247</v>
      </c>
      <c r="O22" s="101">
        <v>2.2</v>
      </c>
      <c r="P22" s="46">
        <v>9247</v>
      </c>
      <c r="Q22" s="136">
        <v>2.2</v>
      </c>
    </row>
    <row r="23" spans="2:17" ht="13.5" thickBot="1">
      <c r="B23" s="173"/>
      <c r="C23" s="16" t="s">
        <v>108</v>
      </c>
      <c r="D23" s="19"/>
      <c r="E23" s="46">
        <v>16400</v>
      </c>
      <c r="F23" s="46">
        <v>119584650</v>
      </c>
      <c r="G23" s="46">
        <v>85438140</v>
      </c>
      <c r="H23" s="46">
        <v>10504034</v>
      </c>
      <c r="I23" s="46">
        <v>86298845</v>
      </c>
      <c r="J23" s="46">
        <v>7541622</v>
      </c>
      <c r="K23" s="46">
        <v>309367291</v>
      </c>
      <c r="L23" s="46">
        <v>141382010</v>
      </c>
      <c r="M23" s="46">
        <v>450749301</v>
      </c>
      <c r="N23" s="46">
        <v>47876935</v>
      </c>
      <c r="O23" s="101">
        <v>11.9</v>
      </c>
      <c r="P23" s="46">
        <v>23821857</v>
      </c>
      <c r="Q23" s="136">
        <v>8.3</v>
      </c>
    </row>
    <row r="24" spans="2:17" ht="12.75">
      <c r="B24" s="165" t="s">
        <v>247</v>
      </c>
      <c r="C24" s="20" t="s">
        <v>21</v>
      </c>
      <c r="D24" s="21"/>
      <c r="E24" s="102" t="s">
        <v>63</v>
      </c>
      <c r="F24" s="102" t="s">
        <v>182</v>
      </c>
      <c r="G24" s="102" t="s">
        <v>182</v>
      </c>
      <c r="H24" s="102" t="s">
        <v>182</v>
      </c>
      <c r="I24" s="102" t="s">
        <v>182</v>
      </c>
      <c r="J24" s="102">
        <v>132399708</v>
      </c>
      <c r="K24" s="102">
        <v>132399708</v>
      </c>
      <c r="L24" s="102" t="s">
        <v>182</v>
      </c>
      <c r="M24" s="102" t="s">
        <v>182</v>
      </c>
      <c r="N24" s="147">
        <v>-21968573</v>
      </c>
      <c r="O24" s="150">
        <v>-19.9</v>
      </c>
      <c r="P24" s="102" t="s">
        <v>182</v>
      </c>
      <c r="Q24" s="123" t="s">
        <v>182</v>
      </c>
    </row>
    <row r="25" spans="2:17" ht="12.75">
      <c r="B25" s="166"/>
      <c r="C25" s="16" t="s">
        <v>25</v>
      </c>
      <c r="D25" s="19"/>
      <c r="E25" s="46" t="s">
        <v>63</v>
      </c>
      <c r="F25" s="46" t="s">
        <v>182</v>
      </c>
      <c r="G25" s="46" t="s">
        <v>182</v>
      </c>
      <c r="H25" s="46" t="s">
        <v>182</v>
      </c>
      <c r="I25" s="46" t="s">
        <v>182</v>
      </c>
      <c r="J25" s="46">
        <v>1431598</v>
      </c>
      <c r="K25" s="46">
        <v>1431598</v>
      </c>
      <c r="L25" s="46" t="s">
        <v>182</v>
      </c>
      <c r="M25" s="46" t="s">
        <v>182</v>
      </c>
      <c r="N25" s="148">
        <v>-439938</v>
      </c>
      <c r="O25" s="151">
        <v>-44.4</v>
      </c>
      <c r="P25" s="46" t="s">
        <v>182</v>
      </c>
      <c r="Q25" s="117" t="s">
        <v>182</v>
      </c>
    </row>
    <row r="26" spans="2:17" ht="12.75">
      <c r="B26" s="166"/>
      <c r="C26" s="16" t="s">
        <v>30</v>
      </c>
      <c r="D26" s="19"/>
      <c r="E26" s="46" t="s">
        <v>62</v>
      </c>
      <c r="F26" s="46" t="s">
        <v>182</v>
      </c>
      <c r="G26" s="46">
        <v>7550704</v>
      </c>
      <c r="H26" s="46" t="s">
        <v>182</v>
      </c>
      <c r="I26" s="46" t="s">
        <v>182</v>
      </c>
      <c r="J26" s="46" t="s">
        <v>182</v>
      </c>
      <c r="K26" s="46">
        <v>7550704</v>
      </c>
      <c r="L26" s="46" t="s">
        <v>182</v>
      </c>
      <c r="M26" s="46" t="s">
        <v>182</v>
      </c>
      <c r="N26" s="148">
        <v>-1646567</v>
      </c>
      <c r="O26" s="151">
        <v>-27.9</v>
      </c>
      <c r="P26" s="46" t="s">
        <v>182</v>
      </c>
      <c r="Q26" s="117" t="s">
        <v>182</v>
      </c>
    </row>
    <row r="27" spans="2:17" ht="13.5" thickBot="1">
      <c r="B27" s="167"/>
      <c r="C27" s="25" t="s">
        <v>36</v>
      </c>
      <c r="D27" s="26"/>
      <c r="E27" s="105" t="s">
        <v>42</v>
      </c>
      <c r="F27" s="105" t="s">
        <v>182</v>
      </c>
      <c r="G27" s="105">
        <v>7550704</v>
      </c>
      <c r="H27" s="105" t="s">
        <v>182</v>
      </c>
      <c r="I27" s="105" t="s">
        <v>182</v>
      </c>
      <c r="J27" s="105">
        <v>133831306</v>
      </c>
      <c r="K27" s="105">
        <v>141382010</v>
      </c>
      <c r="L27" s="105" t="s">
        <v>182</v>
      </c>
      <c r="M27" s="105" t="s">
        <v>182</v>
      </c>
      <c r="N27" s="149">
        <v>-24055078</v>
      </c>
      <c r="O27" s="152">
        <v>-20.5</v>
      </c>
      <c r="P27" s="105" t="s">
        <v>182</v>
      </c>
      <c r="Q27" s="127" t="s">
        <v>182</v>
      </c>
    </row>
    <row r="28" spans="2:17" ht="12.75">
      <c r="B28" s="168" t="s">
        <v>109</v>
      </c>
      <c r="C28" s="169"/>
      <c r="D28" s="170"/>
      <c r="E28" s="102" t="s">
        <v>64</v>
      </c>
      <c r="F28" s="108">
        <v>119584650</v>
      </c>
      <c r="G28" s="108">
        <v>92988844</v>
      </c>
      <c r="H28" s="108">
        <v>10504034</v>
      </c>
      <c r="I28" s="108">
        <v>86298845</v>
      </c>
      <c r="J28" s="108">
        <v>141372928</v>
      </c>
      <c r="K28" s="108">
        <v>450749301</v>
      </c>
      <c r="L28" s="108" t="s">
        <v>182</v>
      </c>
      <c r="M28" s="108" t="s">
        <v>182</v>
      </c>
      <c r="N28" s="108" t="s">
        <v>182</v>
      </c>
      <c r="O28" s="109"/>
      <c r="P28" s="108" t="s">
        <v>182</v>
      </c>
      <c r="Q28" s="130" t="s">
        <v>182</v>
      </c>
    </row>
    <row r="29" spans="2:17" ht="13.5" thickBot="1">
      <c r="B29" s="162" t="s">
        <v>113</v>
      </c>
      <c r="C29" s="163"/>
      <c r="D29" s="164"/>
      <c r="E29" s="105" t="s">
        <v>252</v>
      </c>
      <c r="F29" s="110">
        <v>12.8</v>
      </c>
      <c r="G29" s="110">
        <v>11.9</v>
      </c>
      <c r="H29" s="110">
        <v>10.2</v>
      </c>
      <c r="I29" s="110">
        <v>0.1</v>
      </c>
      <c r="J29" s="110">
        <v>19.8</v>
      </c>
      <c r="K29" s="110">
        <v>11.9</v>
      </c>
      <c r="L29" s="110" t="s">
        <v>182</v>
      </c>
      <c r="M29" s="110" t="s">
        <v>182</v>
      </c>
      <c r="N29" s="110" t="s">
        <v>182</v>
      </c>
      <c r="O29" s="107"/>
      <c r="P29" s="110" t="s">
        <v>182</v>
      </c>
      <c r="Q29" s="133" t="s">
        <v>182</v>
      </c>
    </row>
    <row r="30" spans="2:17" ht="13.5" thickBot="1">
      <c r="B30" s="176" t="s">
        <v>249</v>
      </c>
      <c r="C30" s="177"/>
      <c r="D30" s="177"/>
      <c r="E30" s="143"/>
      <c r="F30" s="144">
        <v>12.8</v>
      </c>
      <c r="G30" s="144">
        <v>10.6</v>
      </c>
      <c r="H30" s="144">
        <v>10.2</v>
      </c>
      <c r="I30" s="144">
        <v>0.1</v>
      </c>
      <c r="J30" s="144">
        <v>14.43</v>
      </c>
      <c r="K30" s="144">
        <v>8.3</v>
      </c>
      <c r="L30" s="144" t="s">
        <v>182</v>
      </c>
      <c r="M30" s="144" t="s">
        <v>182</v>
      </c>
      <c r="N30" s="144" t="s">
        <v>182</v>
      </c>
      <c r="O30" s="145"/>
      <c r="P30" s="143"/>
      <c r="Q30" s="146" t="s">
        <v>182</v>
      </c>
    </row>
    <row r="32" spans="5:16" ht="12.75">
      <c r="E32" s="1">
        <f aca="true" t="shared" si="0" ref="E32:K32">SUM(E6:E10)</f>
        <v>2298</v>
      </c>
      <c r="F32" s="1">
        <f t="shared" si="0"/>
        <v>18223026</v>
      </c>
      <c r="G32" s="1">
        <f t="shared" si="0"/>
        <v>16750898</v>
      </c>
      <c r="H32" s="1">
        <f t="shared" si="0"/>
        <v>4743466</v>
      </c>
      <c r="I32" s="1">
        <f t="shared" si="0"/>
        <v>80923026</v>
      </c>
      <c r="J32" s="1">
        <f t="shared" si="0"/>
        <v>7541622</v>
      </c>
      <c r="K32" s="1">
        <f t="shared" si="0"/>
        <v>128182038</v>
      </c>
      <c r="L32" s="1">
        <f>SUM(L6:L10)</f>
        <v>132399708</v>
      </c>
      <c r="M32" s="1">
        <f>SUM(M6:M10)</f>
        <v>260581746</v>
      </c>
      <c r="N32" s="1">
        <f>SUM(N6:N10)</f>
        <v>28306328</v>
      </c>
      <c r="P32" s="1">
        <f>SUM(P6:P10)</f>
        <v>6337755</v>
      </c>
    </row>
    <row r="33" spans="5:16" ht="12.75">
      <c r="E33" s="1">
        <f aca="true" t="shared" si="1" ref="E33:N33">E5-E32</f>
        <v>0</v>
      </c>
      <c r="F33" s="1">
        <f t="shared" si="1"/>
        <v>0</v>
      </c>
      <c r="G33" s="1">
        <f t="shared" si="1"/>
        <v>0</v>
      </c>
      <c r="H33" s="1">
        <f t="shared" si="1"/>
        <v>0</v>
      </c>
      <c r="I33" s="1">
        <f t="shared" si="1"/>
        <v>0</v>
      </c>
      <c r="J33" s="1">
        <f t="shared" si="1"/>
        <v>0</v>
      </c>
      <c r="K33" s="1">
        <f t="shared" si="1"/>
        <v>0</v>
      </c>
      <c r="L33" s="1">
        <f t="shared" si="1"/>
        <v>0</v>
      </c>
      <c r="M33" s="1">
        <f t="shared" si="1"/>
        <v>0</v>
      </c>
      <c r="N33" s="1">
        <f t="shared" si="1"/>
        <v>0</v>
      </c>
      <c r="P33" s="1">
        <f>P5-P32</f>
        <v>0</v>
      </c>
    </row>
    <row r="34" spans="5:16" ht="12.75">
      <c r="E34" s="1">
        <f aca="true" t="shared" si="2" ref="E34:K34">SUM(E4:E5,E11:E22)</f>
        <v>16400</v>
      </c>
      <c r="F34" s="1">
        <f t="shared" si="2"/>
        <v>119584650</v>
      </c>
      <c r="G34" s="1">
        <f t="shared" si="2"/>
        <v>85438140</v>
      </c>
      <c r="H34" s="1">
        <f t="shared" si="2"/>
        <v>10504034</v>
      </c>
      <c r="I34" s="1">
        <f t="shared" si="2"/>
        <v>86298845</v>
      </c>
      <c r="J34" s="1">
        <f t="shared" si="2"/>
        <v>7541622</v>
      </c>
      <c r="K34" s="1">
        <f t="shared" si="2"/>
        <v>309367291</v>
      </c>
      <c r="L34" s="1">
        <f>SUM(L4:L5,L11:L22)</f>
        <v>141382010</v>
      </c>
      <c r="M34" s="1">
        <f>SUM(M4:M5,M11:M22)</f>
        <v>450749301</v>
      </c>
      <c r="N34" s="1">
        <f>SUM(N4:N5,N11:N22)</f>
        <v>47876935</v>
      </c>
      <c r="P34" s="1">
        <f>SUM(P4:P5,P11:P22)</f>
        <v>23821857</v>
      </c>
    </row>
    <row r="35" spans="5:16" ht="12.75">
      <c r="E35" s="1">
        <f aca="true" t="shared" si="3" ref="E35:N35">E23-E34</f>
        <v>0</v>
      </c>
      <c r="F35" s="1">
        <f t="shared" si="3"/>
        <v>0</v>
      </c>
      <c r="G35" s="1">
        <f t="shared" si="3"/>
        <v>0</v>
      </c>
      <c r="H35" s="1">
        <f t="shared" si="3"/>
        <v>0</v>
      </c>
      <c r="I35" s="1">
        <f t="shared" si="3"/>
        <v>0</v>
      </c>
      <c r="J35" s="1">
        <f t="shared" si="3"/>
        <v>0</v>
      </c>
      <c r="K35" s="1">
        <f t="shared" si="3"/>
        <v>0</v>
      </c>
      <c r="L35" s="1">
        <f t="shared" si="3"/>
        <v>0</v>
      </c>
      <c r="M35" s="1">
        <f t="shared" si="3"/>
        <v>0</v>
      </c>
      <c r="N35" s="1">
        <f t="shared" si="3"/>
        <v>0</v>
      </c>
      <c r="P35" s="1">
        <f>P23-P34</f>
        <v>0</v>
      </c>
    </row>
    <row r="36" spans="7:14" ht="12.75">
      <c r="G36" s="1">
        <f>SUM(G24:G26)</f>
        <v>7550704</v>
      </c>
      <c r="J36" s="1">
        <f>SUM(J24:J26)</f>
        <v>133831306</v>
      </c>
      <c r="K36" s="1">
        <f>SUM(K24:K26)</f>
        <v>141382010</v>
      </c>
      <c r="N36" s="1">
        <f>SUM(N24:N26)</f>
        <v>-24055078</v>
      </c>
    </row>
    <row r="37" spans="7:14" ht="12.75">
      <c r="G37" s="1">
        <f>G27-G36</f>
        <v>0</v>
      </c>
      <c r="J37" s="1">
        <f>J27-J36</f>
        <v>0</v>
      </c>
      <c r="K37" s="1">
        <f>K27-K36</f>
        <v>0</v>
      </c>
      <c r="N37" s="1">
        <f>N27-N36</f>
        <v>0</v>
      </c>
    </row>
    <row r="38" spans="6:11" ht="12.75">
      <c r="F38" s="1">
        <f aca="true" t="shared" si="4" ref="F38:K38">SUM(F23,F27)</f>
        <v>119584650</v>
      </c>
      <c r="G38" s="1">
        <f t="shared" si="4"/>
        <v>92988844</v>
      </c>
      <c r="H38" s="1">
        <f t="shared" si="4"/>
        <v>10504034</v>
      </c>
      <c r="I38" s="1">
        <f t="shared" si="4"/>
        <v>86298845</v>
      </c>
      <c r="J38" s="1">
        <f t="shared" si="4"/>
        <v>141372928</v>
      </c>
      <c r="K38" s="1">
        <f t="shared" si="4"/>
        <v>450749301</v>
      </c>
    </row>
    <row r="39" spans="6:11" ht="12.75">
      <c r="F39" s="1">
        <f aca="true" t="shared" si="5" ref="F39:K39">F28-F38</f>
        <v>0</v>
      </c>
      <c r="G39" s="1">
        <f t="shared" si="5"/>
        <v>0</v>
      </c>
      <c r="H39" s="1">
        <f t="shared" si="5"/>
        <v>0</v>
      </c>
      <c r="I39" s="1">
        <f t="shared" si="5"/>
        <v>0</v>
      </c>
      <c r="J39" s="1">
        <f t="shared" si="5"/>
        <v>0</v>
      </c>
      <c r="K39" s="1">
        <f t="shared" si="5"/>
        <v>0</v>
      </c>
    </row>
  </sheetData>
  <sheetProtection/>
  <mergeCells count="11">
    <mergeCell ref="B30:D30"/>
    <mergeCell ref="N2:N3"/>
    <mergeCell ref="O2:O3"/>
    <mergeCell ref="P2:Q2"/>
    <mergeCell ref="E2:K2"/>
    <mergeCell ref="B29:D29"/>
    <mergeCell ref="B24:B27"/>
    <mergeCell ref="B28:D28"/>
    <mergeCell ref="B2:B3"/>
    <mergeCell ref="B4:B23"/>
    <mergeCell ref="C3:D3"/>
  </mergeCells>
  <printOptions/>
  <pageMargins left="0.75" right="0.75" top="1" bottom="1" header="0.512" footer="0.512"/>
  <pageSetup fitToHeight="1" fitToWidth="1" horizontalDpi="600" verticalDpi="600" orientation="landscape" paperSize="9" scale="7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T41"/>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10" width="13.75390625" style="1" customWidth="1"/>
    <col min="11" max="11" width="13.625" style="1" bestFit="1" customWidth="1"/>
    <col min="12" max="12" width="8.125" style="1" customWidth="1"/>
    <col min="13" max="13" width="13.625" style="1" bestFit="1" customWidth="1"/>
    <col min="14" max="14" width="8.125" style="1" customWidth="1"/>
    <col min="15" max="15" width="13.625" style="1" bestFit="1" customWidth="1"/>
    <col min="16" max="16" width="8.25390625" style="1" customWidth="1"/>
    <col min="17" max="17" width="12.125" style="1" bestFit="1" customWidth="1"/>
    <col min="18" max="18" width="8.50390625" style="1" bestFit="1" customWidth="1"/>
    <col min="19" max="19" width="12.125" style="1" bestFit="1" customWidth="1"/>
    <col min="20" max="16384" width="9.00390625" style="1" customWidth="1"/>
  </cols>
  <sheetData>
    <row r="1" spans="2:16" ht="14.25" thickBot="1">
      <c r="B1" s="1" t="s">
        <v>145</v>
      </c>
      <c r="P1" s="2" t="s">
        <v>39</v>
      </c>
    </row>
    <row r="2" spans="2:16" s="3" customFormat="1" ht="29.25" customHeight="1">
      <c r="B2" s="165" t="s">
        <v>50</v>
      </c>
      <c r="C2" s="4"/>
      <c r="D2" s="5" t="s">
        <v>14</v>
      </c>
      <c r="E2" s="183" t="s">
        <v>94</v>
      </c>
      <c r="F2" s="183"/>
      <c r="G2" s="183"/>
      <c r="H2" s="183"/>
      <c r="I2" s="183"/>
      <c r="J2" s="183"/>
      <c r="K2" s="183"/>
      <c r="L2" s="184"/>
      <c r="M2" s="178" t="s">
        <v>114</v>
      </c>
      <c r="N2" s="182"/>
      <c r="O2" s="56" t="s">
        <v>13</v>
      </c>
      <c r="P2" s="180" t="s">
        <v>117</v>
      </c>
    </row>
    <row r="3" spans="2:16" s="3" customFormat="1" ht="41.25" customHeight="1" thickBot="1">
      <c r="B3" s="171"/>
      <c r="C3" s="174" t="s">
        <v>51</v>
      </c>
      <c r="D3" s="175"/>
      <c r="E3" s="57" t="s">
        <v>118</v>
      </c>
      <c r="F3" s="7" t="s">
        <v>104</v>
      </c>
      <c r="G3" s="7" t="s">
        <v>105</v>
      </c>
      <c r="H3" s="7" t="s">
        <v>52</v>
      </c>
      <c r="I3" s="7" t="s">
        <v>110</v>
      </c>
      <c r="J3" s="7" t="s">
        <v>111</v>
      </c>
      <c r="K3" s="7" t="s">
        <v>112</v>
      </c>
      <c r="L3" s="7" t="s">
        <v>113</v>
      </c>
      <c r="M3" s="7" t="s">
        <v>115</v>
      </c>
      <c r="N3" s="7" t="s">
        <v>113</v>
      </c>
      <c r="O3" s="8" t="s">
        <v>116</v>
      </c>
      <c r="P3" s="181"/>
    </row>
    <row r="4" spans="2:20" ht="14.25" customHeight="1" thickTop="1">
      <c r="B4" s="172" t="s">
        <v>15</v>
      </c>
      <c r="C4" s="11" t="s">
        <v>16</v>
      </c>
      <c r="D4" s="11"/>
      <c r="E4" s="11" t="s">
        <v>106</v>
      </c>
      <c r="F4" s="11" t="s">
        <v>106</v>
      </c>
      <c r="G4" s="11" t="s">
        <v>106</v>
      </c>
      <c r="H4" s="11">
        <v>400029</v>
      </c>
      <c r="I4" s="11" t="s">
        <v>42</v>
      </c>
      <c r="J4" s="11" t="s">
        <v>42</v>
      </c>
      <c r="K4" s="11">
        <v>400029</v>
      </c>
      <c r="L4" s="36">
        <v>67</v>
      </c>
      <c r="M4" s="30" t="s">
        <v>106</v>
      </c>
      <c r="N4" s="37" t="s">
        <v>106</v>
      </c>
      <c r="O4" s="11">
        <v>400029</v>
      </c>
      <c r="P4" s="59">
        <v>67</v>
      </c>
      <c r="Q4" s="1">
        <f>SUM(F4:J4)</f>
        <v>400029</v>
      </c>
      <c r="R4" s="1">
        <f>K4-Q4</f>
        <v>0</v>
      </c>
      <c r="S4" s="1">
        <f>SUM(K4,M4)</f>
        <v>400029</v>
      </c>
      <c r="T4" s="1">
        <f>O4-S4</f>
        <v>0</v>
      </c>
    </row>
    <row r="5" spans="2:20" ht="13.5">
      <c r="B5" s="173"/>
      <c r="C5" s="14" t="s">
        <v>17</v>
      </c>
      <c r="D5" s="14"/>
      <c r="E5" s="41">
        <v>2328</v>
      </c>
      <c r="F5" s="15">
        <v>20920428</v>
      </c>
      <c r="G5" s="14">
        <v>19369196</v>
      </c>
      <c r="H5" s="14">
        <v>4994732</v>
      </c>
      <c r="I5" s="14">
        <v>83314685</v>
      </c>
      <c r="J5" s="14">
        <v>8782711</v>
      </c>
      <c r="K5" s="14">
        <v>137381752</v>
      </c>
      <c r="L5" s="35">
        <v>7.2</v>
      </c>
      <c r="M5" s="30">
        <v>156954768</v>
      </c>
      <c r="N5" s="38">
        <v>18.5</v>
      </c>
      <c r="O5" s="14">
        <v>294336520</v>
      </c>
      <c r="P5" s="60">
        <v>13</v>
      </c>
      <c r="Q5" s="1">
        <f aca="true" t="shared" si="0" ref="Q5:Q23">SUM(F5:J5)</f>
        <v>137381752</v>
      </c>
      <c r="R5" s="1">
        <f aca="true" t="shared" si="1" ref="R5:R23">K5-Q5</f>
        <v>0</v>
      </c>
      <c r="S5" s="1">
        <f aca="true" t="shared" si="2" ref="S5:S23">SUM(K5,M5)</f>
        <v>294336520</v>
      </c>
      <c r="T5" s="1">
        <f aca="true" t="shared" si="3" ref="T5:T23">O5-S5</f>
        <v>0</v>
      </c>
    </row>
    <row r="6" spans="2:20" ht="13.5">
      <c r="B6" s="173"/>
      <c r="C6" s="16"/>
      <c r="D6" s="19" t="s">
        <v>18</v>
      </c>
      <c r="E6" s="14">
        <v>106</v>
      </c>
      <c r="F6" s="14">
        <v>704139</v>
      </c>
      <c r="G6" s="14" t="s">
        <v>57</v>
      </c>
      <c r="H6" s="14" t="s">
        <v>57</v>
      </c>
      <c r="I6" s="14" t="s">
        <v>42</v>
      </c>
      <c r="J6" s="14" t="s">
        <v>42</v>
      </c>
      <c r="K6" s="14">
        <v>704139</v>
      </c>
      <c r="L6" s="35">
        <v>6.7</v>
      </c>
      <c r="M6" s="14" t="s">
        <v>57</v>
      </c>
      <c r="N6" s="38" t="s">
        <v>57</v>
      </c>
      <c r="O6" s="14">
        <v>704139</v>
      </c>
      <c r="P6" s="60">
        <v>6.7</v>
      </c>
      <c r="Q6" s="1">
        <f t="shared" si="0"/>
        <v>704139</v>
      </c>
      <c r="R6" s="1">
        <f t="shared" si="1"/>
        <v>0</v>
      </c>
      <c r="S6" s="1">
        <f t="shared" si="2"/>
        <v>704139</v>
      </c>
      <c r="T6" s="1">
        <f t="shared" si="3"/>
        <v>0</v>
      </c>
    </row>
    <row r="7" spans="2:20" ht="13.5">
      <c r="B7" s="173"/>
      <c r="C7" s="16"/>
      <c r="D7" s="19" t="s">
        <v>19</v>
      </c>
      <c r="E7" s="14">
        <v>243</v>
      </c>
      <c r="F7" s="14">
        <v>147937</v>
      </c>
      <c r="G7" s="14" t="s">
        <v>58</v>
      </c>
      <c r="H7" s="14" t="s">
        <v>58</v>
      </c>
      <c r="I7" s="14" t="s">
        <v>42</v>
      </c>
      <c r="J7" s="14" t="s">
        <v>42</v>
      </c>
      <c r="K7" s="14">
        <v>147937</v>
      </c>
      <c r="L7" s="35">
        <v>6</v>
      </c>
      <c r="M7" s="14" t="s">
        <v>58</v>
      </c>
      <c r="N7" s="38" t="s">
        <v>58</v>
      </c>
      <c r="O7" s="14">
        <v>147937</v>
      </c>
      <c r="P7" s="60">
        <v>6</v>
      </c>
      <c r="Q7" s="1">
        <f t="shared" si="0"/>
        <v>147937</v>
      </c>
      <c r="R7" s="1">
        <f t="shared" si="1"/>
        <v>0</v>
      </c>
      <c r="S7" s="1">
        <f t="shared" si="2"/>
        <v>147937</v>
      </c>
      <c r="T7" s="1">
        <f t="shared" si="3"/>
        <v>0</v>
      </c>
    </row>
    <row r="8" spans="2:20" ht="13.5">
      <c r="B8" s="173"/>
      <c r="C8" s="16"/>
      <c r="D8" s="19" t="s">
        <v>20</v>
      </c>
      <c r="E8" s="14">
        <v>80</v>
      </c>
      <c r="F8" s="14">
        <v>617812</v>
      </c>
      <c r="G8" s="14" t="s">
        <v>59</v>
      </c>
      <c r="H8" s="14" t="s">
        <v>59</v>
      </c>
      <c r="I8" s="14" t="s">
        <v>42</v>
      </c>
      <c r="J8" s="14" t="s">
        <v>42</v>
      </c>
      <c r="K8" s="14">
        <v>617812</v>
      </c>
      <c r="L8" s="35">
        <v>30.9</v>
      </c>
      <c r="M8" s="14" t="s">
        <v>59</v>
      </c>
      <c r="N8" s="38" t="s">
        <v>59</v>
      </c>
      <c r="O8" s="14">
        <v>617812</v>
      </c>
      <c r="P8" s="60">
        <v>30.9</v>
      </c>
      <c r="Q8" s="1">
        <f t="shared" si="0"/>
        <v>617812</v>
      </c>
      <c r="R8" s="1">
        <f t="shared" si="1"/>
        <v>0</v>
      </c>
      <c r="S8" s="1">
        <f t="shared" si="2"/>
        <v>617812</v>
      </c>
      <c r="T8" s="1">
        <f t="shared" si="3"/>
        <v>0</v>
      </c>
    </row>
    <row r="9" spans="2:20" ht="13.5">
      <c r="B9" s="173"/>
      <c r="C9" s="16"/>
      <c r="D9" s="19" t="s">
        <v>21</v>
      </c>
      <c r="E9" s="14">
        <v>1658</v>
      </c>
      <c r="F9" s="14">
        <v>11992423</v>
      </c>
      <c r="G9" s="14">
        <v>18125886</v>
      </c>
      <c r="H9" s="14">
        <v>4994732</v>
      </c>
      <c r="I9" s="14">
        <v>83314685</v>
      </c>
      <c r="J9" s="14">
        <v>8782711</v>
      </c>
      <c r="K9" s="14">
        <v>127210437</v>
      </c>
      <c r="L9" s="35">
        <v>6.8</v>
      </c>
      <c r="M9" s="14">
        <v>156954768</v>
      </c>
      <c r="N9" s="38">
        <v>18.5</v>
      </c>
      <c r="O9" s="14">
        <v>284165205</v>
      </c>
      <c r="P9" s="60">
        <v>13</v>
      </c>
      <c r="Q9" s="1">
        <f t="shared" si="0"/>
        <v>127210437</v>
      </c>
      <c r="R9" s="1">
        <f t="shared" si="1"/>
        <v>0</v>
      </c>
      <c r="S9" s="1">
        <f t="shared" si="2"/>
        <v>284165205</v>
      </c>
      <c r="T9" s="1">
        <f t="shared" si="3"/>
        <v>0</v>
      </c>
    </row>
    <row r="10" spans="2:20" ht="13.5">
      <c r="B10" s="173"/>
      <c r="C10" s="16"/>
      <c r="D10" s="19" t="s">
        <v>22</v>
      </c>
      <c r="E10" s="14">
        <v>241</v>
      </c>
      <c r="F10" s="14">
        <v>7458117</v>
      </c>
      <c r="G10" s="14">
        <v>1243310</v>
      </c>
      <c r="H10" s="14" t="s">
        <v>60</v>
      </c>
      <c r="I10" s="14" t="s">
        <v>42</v>
      </c>
      <c r="J10" s="14" t="s">
        <v>42</v>
      </c>
      <c r="K10" s="14">
        <v>8701427</v>
      </c>
      <c r="L10" s="35">
        <v>11.1</v>
      </c>
      <c r="M10" s="14" t="s">
        <v>60</v>
      </c>
      <c r="N10" s="38" t="s">
        <v>60</v>
      </c>
      <c r="O10" s="14">
        <v>8701427</v>
      </c>
      <c r="P10" s="60">
        <v>11.1</v>
      </c>
      <c r="Q10" s="1">
        <f t="shared" si="0"/>
        <v>8701427</v>
      </c>
      <c r="R10" s="1">
        <f t="shared" si="1"/>
        <v>0</v>
      </c>
      <c r="S10" s="1">
        <f t="shared" si="2"/>
        <v>8701427</v>
      </c>
      <c r="T10" s="1">
        <f t="shared" si="3"/>
        <v>0</v>
      </c>
    </row>
    <row r="11" spans="2:20" ht="13.5">
      <c r="B11" s="173"/>
      <c r="C11" s="16" t="s">
        <v>24</v>
      </c>
      <c r="D11" s="19"/>
      <c r="E11" s="14">
        <v>74</v>
      </c>
      <c r="F11" s="14">
        <v>684684</v>
      </c>
      <c r="G11" s="14" t="s">
        <v>60</v>
      </c>
      <c r="H11" s="14" t="s">
        <v>60</v>
      </c>
      <c r="I11" s="14" t="s">
        <v>42</v>
      </c>
      <c r="J11" s="14" t="s">
        <v>42</v>
      </c>
      <c r="K11" s="14">
        <v>684684</v>
      </c>
      <c r="L11" s="35">
        <v>2.8</v>
      </c>
      <c r="M11" s="14" t="s">
        <v>60</v>
      </c>
      <c r="N11" s="38" t="s">
        <v>60</v>
      </c>
      <c r="O11" s="14">
        <v>684684</v>
      </c>
      <c r="P11" s="60">
        <v>2.8</v>
      </c>
      <c r="Q11" s="1">
        <f t="shared" si="0"/>
        <v>684684</v>
      </c>
      <c r="R11" s="1">
        <f t="shared" si="1"/>
        <v>0</v>
      </c>
      <c r="S11" s="1">
        <f t="shared" si="2"/>
        <v>684684</v>
      </c>
      <c r="T11" s="1">
        <f t="shared" si="3"/>
        <v>0</v>
      </c>
    </row>
    <row r="12" spans="2:20" ht="13.5">
      <c r="B12" s="173"/>
      <c r="C12" s="16" t="s">
        <v>25</v>
      </c>
      <c r="D12" s="19"/>
      <c r="E12" s="14" t="s">
        <v>60</v>
      </c>
      <c r="F12" s="14" t="s">
        <v>60</v>
      </c>
      <c r="G12" s="14" t="s">
        <v>60</v>
      </c>
      <c r="H12" s="14" t="s">
        <v>60</v>
      </c>
      <c r="I12" s="14" t="s">
        <v>42</v>
      </c>
      <c r="J12" s="14" t="s">
        <v>42</v>
      </c>
      <c r="K12" s="14" t="s">
        <v>40</v>
      </c>
      <c r="L12" s="35" t="s">
        <v>42</v>
      </c>
      <c r="M12" s="14">
        <v>1322756</v>
      </c>
      <c r="N12" s="38">
        <v>-7.6</v>
      </c>
      <c r="O12" s="14">
        <v>1322756</v>
      </c>
      <c r="P12" s="60">
        <v>-7.6</v>
      </c>
      <c r="Q12" s="1">
        <f t="shared" si="0"/>
        <v>0</v>
      </c>
      <c r="R12" s="1" t="e">
        <f t="shared" si="1"/>
        <v>#VALUE!</v>
      </c>
      <c r="S12" s="1">
        <f t="shared" si="2"/>
        <v>1322756</v>
      </c>
      <c r="T12" s="1">
        <f t="shared" si="3"/>
        <v>0</v>
      </c>
    </row>
    <row r="13" spans="2:20" ht="13.5">
      <c r="B13" s="173"/>
      <c r="C13" s="16" t="s">
        <v>26</v>
      </c>
      <c r="D13" s="19"/>
      <c r="E13" s="14">
        <v>40</v>
      </c>
      <c r="F13" s="14">
        <v>303147</v>
      </c>
      <c r="G13" s="14" t="s">
        <v>57</v>
      </c>
      <c r="H13" s="14" t="s">
        <v>57</v>
      </c>
      <c r="I13" s="14" t="s">
        <v>42</v>
      </c>
      <c r="J13" s="14" t="s">
        <v>42</v>
      </c>
      <c r="K13" s="14">
        <v>303147</v>
      </c>
      <c r="L13" s="35">
        <v>2.2</v>
      </c>
      <c r="M13" s="14" t="s">
        <v>57</v>
      </c>
      <c r="N13" s="38" t="s">
        <v>57</v>
      </c>
      <c r="O13" s="14">
        <v>303147</v>
      </c>
      <c r="P13" s="60">
        <v>2.2</v>
      </c>
      <c r="Q13" s="1">
        <f t="shared" si="0"/>
        <v>303147</v>
      </c>
      <c r="R13" s="1">
        <f t="shared" si="1"/>
        <v>0</v>
      </c>
      <c r="S13" s="1">
        <f t="shared" si="2"/>
        <v>303147</v>
      </c>
      <c r="T13" s="1">
        <f t="shared" si="3"/>
        <v>0</v>
      </c>
    </row>
    <row r="14" spans="2:20" ht="13.5">
      <c r="B14" s="173"/>
      <c r="C14" s="16" t="s">
        <v>27</v>
      </c>
      <c r="D14" s="19"/>
      <c r="E14" s="14">
        <v>824</v>
      </c>
      <c r="F14" s="14">
        <v>7445327</v>
      </c>
      <c r="G14" s="14">
        <v>33840583</v>
      </c>
      <c r="H14" s="14">
        <v>3557706</v>
      </c>
      <c r="I14" s="14" t="s">
        <v>42</v>
      </c>
      <c r="J14" s="14" t="s">
        <v>42</v>
      </c>
      <c r="K14" s="14">
        <v>44843616</v>
      </c>
      <c r="L14" s="35">
        <v>13.7</v>
      </c>
      <c r="M14" s="14" t="s">
        <v>57</v>
      </c>
      <c r="N14" s="38" t="s">
        <v>57</v>
      </c>
      <c r="O14" s="14">
        <v>44843616</v>
      </c>
      <c r="P14" s="60">
        <v>13.7</v>
      </c>
      <c r="Q14" s="1">
        <f t="shared" si="0"/>
        <v>44843616</v>
      </c>
      <c r="R14" s="1">
        <f t="shared" si="1"/>
        <v>0</v>
      </c>
      <c r="S14" s="1">
        <f t="shared" si="2"/>
        <v>44843616</v>
      </c>
      <c r="T14" s="1">
        <f t="shared" si="3"/>
        <v>0</v>
      </c>
    </row>
    <row r="15" spans="2:20" ht="13.5">
      <c r="B15" s="173"/>
      <c r="C15" s="16" t="s">
        <v>28</v>
      </c>
      <c r="D15" s="19"/>
      <c r="E15" s="14">
        <v>1182</v>
      </c>
      <c r="F15" s="14">
        <v>8768826</v>
      </c>
      <c r="G15" s="14">
        <v>9575608</v>
      </c>
      <c r="H15" s="14" t="s">
        <v>57</v>
      </c>
      <c r="I15" s="14" t="s">
        <v>42</v>
      </c>
      <c r="J15" s="14" t="s">
        <v>42</v>
      </c>
      <c r="K15" s="14">
        <v>18344434</v>
      </c>
      <c r="L15" s="35">
        <v>14.1</v>
      </c>
      <c r="M15" s="14" t="s">
        <v>57</v>
      </c>
      <c r="N15" s="38" t="s">
        <v>57</v>
      </c>
      <c r="O15" s="14">
        <v>18344434</v>
      </c>
      <c r="P15" s="60">
        <v>14.1</v>
      </c>
      <c r="Q15" s="1">
        <f t="shared" si="0"/>
        <v>18344434</v>
      </c>
      <c r="R15" s="1">
        <f t="shared" si="1"/>
        <v>0</v>
      </c>
      <c r="S15" s="1">
        <f t="shared" si="2"/>
        <v>18344434</v>
      </c>
      <c r="T15" s="1">
        <f t="shared" si="3"/>
        <v>0</v>
      </c>
    </row>
    <row r="16" spans="2:20" ht="13.5">
      <c r="B16" s="173"/>
      <c r="C16" s="16" t="s">
        <v>29</v>
      </c>
      <c r="D16" s="19"/>
      <c r="E16" s="14">
        <v>6235</v>
      </c>
      <c r="F16" s="14">
        <v>46802450</v>
      </c>
      <c r="G16" s="14">
        <v>3149198</v>
      </c>
      <c r="H16" s="14">
        <v>1032407</v>
      </c>
      <c r="I16" s="14" t="s">
        <v>42</v>
      </c>
      <c r="J16" s="14" t="s">
        <v>42</v>
      </c>
      <c r="K16" s="14">
        <v>50984055</v>
      </c>
      <c r="L16" s="35">
        <v>10.2</v>
      </c>
      <c r="M16" s="14" t="s">
        <v>61</v>
      </c>
      <c r="N16" s="38" t="s">
        <v>61</v>
      </c>
      <c r="O16" s="14">
        <v>50984055</v>
      </c>
      <c r="P16" s="60">
        <v>10.2</v>
      </c>
      <c r="Q16" s="1">
        <f t="shared" si="0"/>
        <v>50984055</v>
      </c>
      <c r="R16" s="1">
        <f t="shared" si="1"/>
        <v>0</v>
      </c>
      <c r="S16" s="1">
        <f t="shared" si="2"/>
        <v>50984055</v>
      </c>
      <c r="T16" s="1">
        <f t="shared" si="3"/>
        <v>0</v>
      </c>
    </row>
    <row r="17" spans="2:20" ht="13.5">
      <c r="B17" s="173"/>
      <c r="C17" s="16" t="s">
        <v>30</v>
      </c>
      <c r="D17" s="19"/>
      <c r="E17" s="14">
        <v>3758</v>
      </c>
      <c r="F17" s="14">
        <v>43162410</v>
      </c>
      <c r="G17" s="14">
        <v>25891321</v>
      </c>
      <c r="H17" s="14">
        <v>2206420</v>
      </c>
      <c r="I17" s="14">
        <v>89323</v>
      </c>
      <c r="J17" s="14" t="s">
        <v>42</v>
      </c>
      <c r="K17" s="14">
        <v>71349474</v>
      </c>
      <c r="L17" s="35">
        <v>27.5</v>
      </c>
      <c r="M17" s="14">
        <v>9875865</v>
      </c>
      <c r="N17" s="38">
        <v>30.8</v>
      </c>
      <c r="O17" s="14">
        <v>81225339</v>
      </c>
      <c r="P17" s="60">
        <v>27.9</v>
      </c>
      <c r="Q17" s="1">
        <f t="shared" si="0"/>
        <v>71349474</v>
      </c>
      <c r="R17" s="1">
        <f t="shared" si="1"/>
        <v>0</v>
      </c>
      <c r="S17" s="1">
        <f t="shared" si="2"/>
        <v>81225339</v>
      </c>
      <c r="T17" s="1">
        <f t="shared" si="3"/>
        <v>0</v>
      </c>
    </row>
    <row r="18" spans="2:20" ht="13.5">
      <c r="B18" s="173"/>
      <c r="C18" s="16" t="s">
        <v>31</v>
      </c>
      <c r="D18" s="19"/>
      <c r="E18" s="14">
        <v>750</v>
      </c>
      <c r="F18" s="14">
        <v>7322623</v>
      </c>
      <c r="G18" s="14">
        <v>186886</v>
      </c>
      <c r="H18" s="14" t="s">
        <v>42</v>
      </c>
      <c r="I18" s="14">
        <v>2613991</v>
      </c>
      <c r="J18" s="14" t="s">
        <v>42</v>
      </c>
      <c r="K18" s="14">
        <v>10123500</v>
      </c>
      <c r="L18" s="35">
        <v>11.3</v>
      </c>
      <c r="M18" s="14" t="s">
        <v>62</v>
      </c>
      <c r="N18" s="38" t="s">
        <v>62</v>
      </c>
      <c r="O18" s="14">
        <v>10123500</v>
      </c>
      <c r="P18" s="60">
        <v>11.3</v>
      </c>
      <c r="Q18" s="1">
        <f t="shared" si="0"/>
        <v>10123500</v>
      </c>
      <c r="R18" s="1">
        <f t="shared" si="1"/>
        <v>0</v>
      </c>
      <c r="S18" s="1">
        <f t="shared" si="2"/>
        <v>10123500</v>
      </c>
      <c r="T18" s="1">
        <f t="shared" si="3"/>
        <v>0</v>
      </c>
    </row>
    <row r="19" spans="2:20" ht="13.5">
      <c r="B19" s="173"/>
      <c r="C19" s="16" t="s">
        <v>32</v>
      </c>
      <c r="D19" s="19"/>
      <c r="E19" s="14">
        <v>471</v>
      </c>
      <c r="F19" s="14">
        <v>3108954</v>
      </c>
      <c r="G19" s="14" t="s">
        <v>57</v>
      </c>
      <c r="H19" s="14" t="s">
        <v>57</v>
      </c>
      <c r="I19" s="14">
        <v>2513199</v>
      </c>
      <c r="J19" s="14" t="s">
        <v>42</v>
      </c>
      <c r="K19" s="14">
        <v>5622153</v>
      </c>
      <c r="L19" s="35">
        <v>-7</v>
      </c>
      <c r="M19" s="14" t="s">
        <v>57</v>
      </c>
      <c r="N19" s="38" t="s">
        <v>57</v>
      </c>
      <c r="O19" s="14">
        <v>5622153</v>
      </c>
      <c r="P19" s="60">
        <v>-7</v>
      </c>
      <c r="Q19" s="1">
        <f t="shared" si="0"/>
        <v>5622153</v>
      </c>
      <c r="R19" s="1">
        <f t="shared" si="1"/>
        <v>0</v>
      </c>
      <c r="S19" s="1">
        <f t="shared" si="2"/>
        <v>5622153</v>
      </c>
      <c r="T19" s="1">
        <f t="shared" si="3"/>
        <v>0</v>
      </c>
    </row>
    <row r="20" spans="2:20" ht="13.5">
      <c r="B20" s="173"/>
      <c r="C20" s="16" t="s">
        <v>33</v>
      </c>
      <c r="D20" s="19"/>
      <c r="E20" s="14">
        <v>83</v>
      </c>
      <c r="F20" s="14">
        <v>512883</v>
      </c>
      <c r="G20" s="14" t="s">
        <v>57</v>
      </c>
      <c r="H20" s="14" t="s">
        <v>57</v>
      </c>
      <c r="I20" s="14" t="s">
        <v>42</v>
      </c>
      <c r="J20" s="14" t="s">
        <v>42</v>
      </c>
      <c r="K20" s="14">
        <v>512883</v>
      </c>
      <c r="L20" s="35">
        <v>3.4</v>
      </c>
      <c r="M20" s="14" t="s">
        <v>57</v>
      </c>
      <c r="N20" s="38" t="s">
        <v>57</v>
      </c>
      <c r="O20" s="14">
        <v>512883</v>
      </c>
      <c r="P20" s="60">
        <v>3.4</v>
      </c>
      <c r="Q20" s="1">
        <f t="shared" si="0"/>
        <v>512883</v>
      </c>
      <c r="R20" s="1">
        <f t="shared" si="1"/>
        <v>0</v>
      </c>
      <c r="S20" s="1">
        <f t="shared" si="2"/>
        <v>512883</v>
      </c>
      <c r="T20" s="1">
        <f t="shared" si="3"/>
        <v>0</v>
      </c>
    </row>
    <row r="21" spans="2:20" ht="13.5">
      <c r="B21" s="173"/>
      <c r="C21" s="16" t="s">
        <v>34</v>
      </c>
      <c r="D21" s="19"/>
      <c r="E21" s="14">
        <v>492</v>
      </c>
      <c r="F21" s="14">
        <v>5551768</v>
      </c>
      <c r="G21" s="14">
        <v>548231</v>
      </c>
      <c r="H21" s="14" t="s">
        <v>57</v>
      </c>
      <c r="I21" s="14" t="s">
        <v>42</v>
      </c>
      <c r="J21" s="14" t="s">
        <v>42</v>
      </c>
      <c r="K21" s="14">
        <v>6099999</v>
      </c>
      <c r="L21" s="35">
        <v>-1.3</v>
      </c>
      <c r="M21" s="14" t="s">
        <v>57</v>
      </c>
      <c r="N21" s="38" t="s">
        <v>57</v>
      </c>
      <c r="O21" s="14">
        <v>6099999</v>
      </c>
      <c r="P21" s="60">
        <v>-1.3</v>
      </c>
      <c r="Q21" s="1">
        <f t="shared" si="0"/>
        <v>6099999</v>
      </c>
      <c r="R21" s="1">
        <f t="shared" si="1"/>
        <v>0</v>
      </c>
      <c r="S21" s="1">
        <f t="shared" si="2"/>
        <v>6099999</v>
      </c>
      <c r="T21" s="1">
        <f t="shared" si="3"/>
        <v>0</v>
      </c>
    </row>
    <row r="22" spans="2:20" ht="13.5">
      <c r="B22" s="173"/>
      <c r="C22" s="16" t="s">
        <v>35</v>
      </c>
      <c r="D22" s="19"/>
      <c r="E22" s="14">
        <v>59</v>
      </c>
      <c r="F22" s="14">
        <v>457945</v>
      </c>
      <c r="G22" s="14" t="s">
        <v>106</v>
      </c>
      <c r="H22" s="14" t="s">
        <v>106</v>
      </c>
      <c r="I22" s="14" t="s">
        <v>42</v>
      </c>
      <c r="J22" s="14" t="s">
        <v>42</v>
      </c>
      <c r="K22" s="14">
        <v>457945</v>
      </c>
      <c r="L22" s="35">
        <v>8.6</v>
      </c>
      <c r="M22" s="14" t="s">
        <v>106</v>
      </c>
      <c r="N22" s="38" t="s">
        <v>106</v>
      </c>
      <c r="O22" s="14">
        <v>457945</v>
      </c>
      <c r="P22" s="60">
        <v>8.6</v>
      </c>
      <c r="Q22" s="1">
        <f t="shared" si="0"/>
        <v>457945</v>
      </c>
      <c r="R22" s="1">
        <f t="shared" si="1"/>
        <v>0</v>
      </c>
      <c r="S22" s="1">
        <f t="shared" si="2"/>
        <v>457945</v>
      </c>
      <c r="T22" s="1">
        <f t="shared" si="3"/>
        <v>0</v>
      </c>
    </row>
    <row r="23" spans="2:20" ht="13.5">
      <c r="B23" s="173"/>
      <c r="C23" s="16" t="s">
        <v>108</v>
      </c>
      <c r="D23" s="19"/>
      <c r="E23" s="14">
        <v>16296</v>
      </c>
      <c r="F23" s="14">
        <v>145041445</v>
      </c>
      <c r="G23" s="14">
        <v>92561023</v>
      </c>
      <c r="H23" s="14">
        <v>12191294</v>
      </c>
      <c r="I23" s="14">
        <v>88531198</v>
      </c>
      <c r="J23" s="14">
        <v>8782711</v>
      </c>
      <c r="K23" s="14">
        <v>347107671</v>
      </c>
      <c r="L23" s="35">
        <v>12.2</v>
      </c>
      <c r="M23" s="14">
        <v>168153389</v>
      </c>
      <c r="N23" s="38">
        <v>18.9</v>
      </c>
      <c r="O23" s="14">
        <v>515261060</v>
      </c>
      <c r="P23" s="60">
        <v>14.3</v>
      </c>
      <c r="Q23" s="1">
        <f t="shared" si="0"/>
        <v>347107671</v>
      </c>
      <c r="R23" s="1">
        <f t="shared" si="1"/>
        <v>0</v>
      </c>
      <c r="S23" s="1">
        <f t="shared" si="2"/>
        <v>515261060</v>
      </c>
      <c r="T23" s="1">
        <f t="shared" si="3"/>
        <v>0</v>
      </c>
    </row>
    <row r="24" spans="2:16" ht="14.25" thickBot="1">
      <c r="B24" s="173"/>
      <c r="C24" s="16" t="s">
        <v>113</v>
      </c>
      <c r="D24" s="19"/>
      <c r="E24" s="61">
        <v>-104</v>
      </c>
      <c r="F24" s="34">
        <v>21.3</v>
      </c>
      <c r="G24" s="34">
        <v>8.3</v>
      </c>
      <c r="H24" s="35">
        <v>16.1</v>
      </c>
      <c r="I24" s="35">
        <v>2.6</v>
      </c>
      <c r="J24" s="35">
        <v>16.5</v>
      </c>
      <c r="K24" s="34">
        <v>12.2</v>
      </c>
      <c r="L24" s="35" t="s">
        <v>40</v>
      </c>
      <c r="M24" s="35" t="s">
        <v>40</v>
      </c>
      <c r="N24" s="38" t="s">
        <v>65</v>
      </c>
      <c r="O24" s="35" t="s">
        <v>40</v>
      </c>
      <c r="P24" s="60" t="s">
        <v>65</v>
      </c>
    </row>
    <row r="25" spans="2:16" ht="13.5">
      <c r="B25" s="165" t="s">
        <v>107</v>
      </c>
      <c r="C25" s="20" t="s">
        <v>21</v>
      </c>
      <c r="D25" s="21"/>
      <c r="E25" s="22" t="s">
        <v>63</v>
      </c>
      <c r="F25" s="22" t="s">
        <v>63</v>
      </c>
      <c r="G25" s="22" t="s">
        <v>42</v>
      </c>
      <c r="H25" s="22" t="s">
        <v>63</v>
      </c>
      <c r="I25" s="22" t="s">
        <v>42</v>
      </c>
      <c r="J25" s="22">
        <v>156954768</v>
      </c>
      <c r="K25" s="22">
        <v>156954768</v>
      </c>
      <c r="L25" s="51" t="s">
        <v>40</v>
      </c>
      <c r="M25" s="22" t="s">
        <v>63</v>
      </c>
      <c r="N25" s="22" t="s">
        <v>63</v>
      </c>
      <c r="O25" s="22" t="s">
        <v>63</v>
      </c>
      <c r="P25" s="24" t="s">
        <v>63</v>
      </c>
    </row>
    <row r="26" spans="2:16" ht="13.5">
      <c r="B26" s="166"/>
      <c r="C26" s="16" t="s">
        <v>25</v>
      </c>
      <c r="D26" s="19"/>
      <c r="E26" s="14" t="s">
        <v>63</v>
      </c>
      <c r="F26" s="14" t="s">
        <v>63</v>
      </c>
      <c r="G26" s="14" t="s">
        <v>42</v>
      </c>
      <c r="H26" s="14" t="s">
        <v>63</v>
      </c>
      <c r="I26" s="14" t="s">
        <v>42</v>
      </c>
      <c r="J26" s="14">
        <v>1322756</v>
      </c>
      <c r="K26" s="14">
        <v>1322756</v>
      </c>
      <c r="L26" s="38" t="s">
        <v>40</v>
      </c>
      <c r="M26" s="14" t="s">
        <v>63</v>
      </c>
      <c r="N26" s="14" t="s">
        <v>63</v>
      </c>
      <c r="O26" s="14" t="s">
        <v>63</v>
      </c>
      <c r="P26" s="18" t="s">
        <v>63</v>
      </c>
    </row>
    <row r="27" spans="2:16" ht="13.5">
      <c r="B27" s="166"/>
      <c r="C27" s="16" t="s">
        <v>30</v>
      </c>
      <c r="D27" s="19"/>
      <c r="E27" s="14" t="s">
        <v>62</v>
      </c>
      <c r="F27" s="14" t="s">
        <v>62</v>
      </c>
      <c r="G27" s="14">
        <v>9875865</v>
      </c>
      <c r="H27" s="14" t="s">
        <v>62</v>
      </c>
      <c r="I27" s="14" t="s">
        <v>42</v>
      </c>
      <c r="J27" s="14" t="s">
        <v>40</v>
      </c>
      <c r="K27" s="14">
        <v>9875865</v>
      </c>
      <c r="L27" s="38" t="s">
        <v>40</v>
      </c>
      <c r="M27" s="14" t="s">
        <v>62</v>
      </c>
      <c r="N27" s="14" t="s">
        <v>62</v>
      </c>
      <c r="O27" s="14" t="s">
        <v>62</v>
      </c>
      <c r="P27" s="18" t="s">
        <v>62</v>
      </c>
    </row>
    <row r="28" spans="2:16" ht="14.25" thickBot="1">
      <c r="B28" s="167"/>
      <c r="C28" s="25" t="s">
        <v>36</v>
      </c>
      <c r="D28" s="26"/>
      <c r="E28" s="27" t="s">
        <v>42</v>
      </c>
      <c r="F28" s="27" t="s">
        <v>42</v>
      </c>
      <c r="G28" s="27">
        <v>9875865</v>
      </c>
      <c r="H28" s="27" t="s">
        <v>42</v>
      </c>
      <c r="I28" s="27" t="s">
        <v>42</v>
      </c>
      <c r="J28" s="27">
        <v>158277524</v>
      </c>
      <c r="K28" s="27">
        <v>168153389</v>
      </c>
      <c r="L28" s="52" t="s">
        <v>40</v>
      </c>
      <c r="M28" s="27" t="s">
        <v>42</v>
      </c>
      <c r="N28" s="27" t="s">
        <v>42</v>
      </c>
      <c r="O28" s="27" t="s">
        <v>42</v>
      </c>
      <c r="P28" s="29" t="s">
        <v>42</v>
      </c>
    </row>
    <row r="29" spans="2:16" ht="13.5">
      <c r="B29" s="168" t="s">
        <v>109</v>
      </c>
      <c r="C29" s="169"/>
      <c r="D29" s="170"/>
      <c r="E29" s="58" t="s">
        <v>64</v>
      </c>
      <c r="F29" s="30">
        <v>145041445</v>
      </c>
      <c r="G29" s="30">
        <v>102436888</v>
      </c>
      <c r="H29" s="30">
        <v>12191294</v>
      </c>
      <c r="I29" s="30">
        <v>88531198</v>
      </c>
      <c r="J29" s="30">
        <v>167060235</v>
      </c>
      <c r="K29" s="30">
        <v>515261060</v>
      </c>
      <c r="L29" s="53" t="s">
        <v>40</v>
      </c>
      <c r="M29" s="30" t="s">
        <v>64</v>
      </c>
      <c r="N29" s="30" t="s">
        <v>64</v>
      </c>
      <c r="O29" s="30" t="s">
        <v>64</v>
      </c>
      <c r="P29" s="33" t="s">
        <v>64</v>
      </c>
    </row>
    <row r="30" spans="2:16" ht="14.25" thickBot="1">
      <c r="B30" s="162" t="s">
        <v>113</v>
      </c>
      <c r="C30" s="163"/>
      <c r="D30" s="164"/>
      <c r="E30" s="55" t="s">
        <v>65</v>
      </c>
      <c r="F30" s="47">
        <v>21.3</v>
      </c>
      <c r="G30" s="47">
        <v>10.2</v>
      </c>
      <c r="H30" s="47">
        <v>16.1</v>
      </c>
      <c r="I30" s="47">
        <v>2.6</v>
      </c>
      <c r="J30" s="47">
        <v>18.2</v>
      </c>
      <c r="K30" s="47">
        <v>14.3</v>
      </c>
      <c r="L30" s="52" t="s">
        <v>40</v>
      </c>
      <c r="M30" s="47" t="s">
        <v>65</v>
      </c>
      <c r="N30" s="47" t="s">
        <v>65</v>
      </c>
      <c r="O30" s="47" t="s">
        <v>65</v>
      </c>
      <c r="P30" s="50" t="s">
        <v>65</v>
      </c>
    </row>
    <row r="31" ht="13.5"/>
    <row r="32" ht="13.5">
      <c r="B32" s="54" t="s">
        <v>131</v>
      </c>
    </row>
    <row r="33" ht="13.5">
      <c r="B33" s="54" t="s">
        <v>132</v>
      </c>
    </row>
    <row r="34" spans="5:15" ht="13.5">
      <c r="E34" s="1">
        <f>SUM(E6:E10)</f>
        <v>2328</v>
      </c>
      <c r="F34" s="1">
        <f aca="true" t="shared" si="4" ref="F34:K34">SUM(F6:F10)</f>
        <v>20920428</v>
      </c>
      <c r="G34" s="1">
        <f t="shared" si="4"/>
        <v>19369196</v>
      </c>
      <c r="H34" s="1">
        <f t="shared" si="4"/>
        <v>4994732</v>
      </c>
      <c r="I34" s="1">
        <f t="shared" si="4"/>
        <v>83314685</v>
      </c>
      <c r="J34" s="1">
        <f t="shared" si="4"/>
        <v>8782711</v>
      </c>
      <c r="K34" s="1">
        <f t="shared" si="4"/>
        <v>137381752</v>
      </c>
      <c r="M34" s="1">
        <f>SUM(M6:M10)</f>
        <v>156954768</v>
      </c>
      <c r="O34" s="1">
        <f>SUM(O6:O10)</f>
        <v>294336520</v>
      </c>
    </row>
    <row r="35" spans="5:15" ht="13.5">
      <c r="E35" s="1">
        <f>E5-E34</f>
        <v>0</v>
      </c>
      <c r="F35" s="1">
        <f aca="true" t="shared" si="5" ref="F35:K35">F5-F34</f>
        <v>0</v>
      </c>
      <c r="G35" s="1">
        <f t="shared" si="5"/>
        <v>0</v>
      </c>
      <c r="H35" s="1">
        <f t="shared" si="5"/>
        <v>0</v>
      </c>
      <c r="I35" s="1">
        <f t="shared" si="5"/>
        <v>0</v>
      </c>
      <c r="J35" s="1">
        <f t="shared" si="5"/>
        <v>0</v>
      </c>
      <c r="K35" s="1">
        <f t="shared" si="5"/>
        <v>0</v>
      </c>
      <c r="M35" s="1">
        <f>M5-M34</f>
        <v>0</v>
      </c>
      <c r="O35" s="1">
        <f>O5-O34</f>
        <v>0</v>
      </c>
    </row>
    <row r="36" spans="5:15" ht="13.5">
      <c r="E36" s="1">
        <f>SUM(E4:E5,E11:E22)</f>
        <v>16296</v>
      </c>
      <c r="F36" s="1">
        <f aca="true" t="shared" si="6" ref="F36:K36">SUM(F4:F5,F11:F22)</f>
        <v>145041445</v>
      </c>
      <c r="G36" s="1">
        <f t="shared" si="6"/>
        <v>92561023</v>
      </c>
      <c r="H36" s="1">
        <f t="shared" si="6"/>
        <v>12191294</v>
      </c>
      <c r="I36" s="1">
        <f t="shared" si="6"/>
        <v>88531198</v>
      </c>
      <c r="J36" s="1">
        <f t="shared" si="6"/>
        <v>8782711</v>
      </c>
      <c r="K36" s="1">
        <f t="shared" si="6"/>
        <v>347107671</v>
      </c>
      <c r="M36" s="1">
        <f>SUM(M4:M5,M11:M22)</f>
        <v>168153389</v>
      </c>
      <c r="O36" s="1">
        <f>SUM(O4:O5,O11:O22)</f>
        <v>515261060</v>
      </c>
    </row>
    <row r="37" spans="5:15" ht="12.75">
      <c r="E37" s="1">
        <f>E23-E36</f>
        <v>0</v>
      </c>
      <c r="F37" s="1">
        <f aca="true" t="shared" si="7" ref="F37:K37">F23-F36</f>
        <v>0</v>
      </c>
      <c r="G37" s="1">
        <f t="shared" si="7"/>
        <v>0</v>
      </c>
      <c r="H37" s="1">
        <f t="shared" si="7"/>
        <v>0</v>
      </c>
      <c r="I37" s="1">
        <f t="shared" si="7"/>
        <v>0</v>
      </c>
      <c r="J37" s="1">
        <f t="shared" si="7"/>
        <v>0</v>
      </c>
      <c r="K37" s="1">
        <f t="shared" si="7"/>
        <v>0</v>
      </c>
      <c r="M37" s="1">
        <f>M23-M36</f>
        <v>0</v>
      </c>
      <c r="O37" s="1">
        <f>O23-O36</f>
        <v>0</v>
      </c>
    </row>
    <row r="38" spans="7:11" ht="12.75">
      <c r="G38" s="1">
        <f>SUM(G25:G27)</f>
        <v>9875865</v>
      </c>
      <c r="J38" s="1">
        <f>SUM(J25:J27)</f>
        <v>158277524</v>
      </c>
      <c r="K38" s="1">
        <f>SUM(K25:K27)</f>
        <v>168153389</v>
      </c>
    </row>
    <row r="39" spans="7:11" ht="12.75">
      <c r="G39" s="1">
        <f>G28-G38</f>
        <v>0</v>
      </c>
      <c r="J39" s="1">
        <f>J28-J38</f>
        <v>0</v>
      </c>
      <c r="K39" s="1">
        <f>K28-K38</f>
        <v>0</v>
      </c>
    </row>
    <row r="40" spans="6:11" ht="12.75">
      <c r="F40" s="1">
        <f aca="true" t="shared" si="8" ref="F40:K40">SUM(F23,F28)</f>
        <v>145041445</v>
      </c>
      <c r="G40" s="1">
        <f t="shared" si="8"/>
        <v>102436888</v>
      </c>
      <c r="H40" s="1">
        <f t="shared" si="8"/>
        <v>12191294</v>
      </c>
      <c r="I40" s="1">
        <f t="shared" si="8"/>
        <v>88531198</v>
      </c>
      <c r="J40" s="1">
        <f t="shared" si="8"/>
        <v>167060235</v>
      </c>
      <c r="K40" s="1">
        <f t="shared" si="8"/>
        <v>515261060</v>
      </c>
    </row>
    <row r="41" spans="6:11" ht="12.75">
      <c r="F41" s="1">
        <f aca="true" t="shared" si="9" ref="F41:K41">F29-F40</f>
        <v>0</v>
      </c>
      <c r="G41" s="1">
        <f t="shared" si="9"/>
        <v>0</v>
      </c>
      <c r="H41" s="1">
        <f t="shared" si="9"/>
        <v>0</v>
      </c>
      <c r="I41" s="1">
        <f t="shared" si="9"/>
        <v>0</v>
      </c>
      <c r="J41" s="1">
        <f t="shared" si="9"/>
        <v>0</v>
      </c>
      <c r="K41" s="1">
        <f t="shared" si="9"/>
        <v>0</v>
      </c>
    </row>
  </sheetData>
  <sheetProtection/>
  <mergeCells count="9">
    <mergeCell ref="P2:P3"/>
    <mergeCell ref="B30:D30"/>
    <mergeCell ref="B25:B28"/>
    <mergeCell ref="B29:D29"/>
    <mergeCell ref="M2:N2"/>
    <mergeCell ref="B2:B3"/>
    <mergeCell ref="B4:B24"/>
    <mergeCell ref="E2:L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T44"/>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10" width="13.75390625" style="1" customWidth="1"/>
    <col min="11" max="11" width="13.625" style="1" bestFit="1" customWidth="1"/>
    <col min="12" max="12" width="8.125" style="1" customWidth="1"/>
    <col min="13" max="13" width="13.625" style="1" bestFit="1" customWidth="1"/>
    <col min="14" max="14" width="8.125" style="1" customWidth="1"/>
    <col min="15" max="15" width="13.625" style="1" bestFit="1" customWidth="1"/>
    <col min="16" max="16" width="8.25390625" style="1" customWidth="1"/>
    <col min="17" max="17" width="12.125" style="1" bestFit="1" customWidth="1"/>
    <col min="18" max="18" width="9.00390625" style="1" customWidth="1"/>
    <col min="19" max="19" width="12.125" style="1" bestFit="1" customWidth="1"/>
    <col min="20" max="16384" width="9.00390625" style="1" customWidth="1"/>
  </cols>
  <sheetData>
    <row r="1" spans="2:16" ht="14.25" thickBot="1">
      <c r="B1" s="1" t="s">
        <v>165</v>
      </c>
      <c r="P1" s="2" t="s">
        <v>39</v>
      </c>
    </row>
    <row r="2" spans="2:16" s="3" customFormat="1" ht="29.25" customHeight="1">
      <c r="B2" s="165" t="s">
        <v>50</v>
      </c>
      <c r="C2" s="4"/>
      <c r="D2" s="5" t="s">
        <v>14</v>
      </c>
      <c r="E2" s="183" t="s">
        <v>153</v>
      </c>
      <c r="F2" s="183"/>
      <c r="G2" s="183"/>
      <c r="H2" s="183"/>
      <c r="I2" s="183"/>
      <c r="J2" s="183"/>
      <c r="K2" s="183"/>
      <c r="L2" s="184"/>
      <c r="M2" s="178" t="s">
        <v>172</v>
      </c>
      <c r="N2" s="182"/>
      <c r="O2" s="56" t="s">
        <v>13</v>
      </c>
      <c r="P2" s="180" t="s">
        <v>154</v>
      </c>
    </row>
    <row r="3" spans="2:16" s="3" customFormat="1" ht="41.25" customHeight="1" thickBot="1">
      <c r="B3" s="171"/>
      <c r="C3" s="174" t="s">
        <v>155</v>
      </c>
      <c r="D3" s="175"/>
      <c r="E3" s="57" t="s">
        <v>118</v>
      </c>
      <c r="F3" s="7" t="s">
        <v>156</v>
      </c>
      <c r="G3" s="7" t="s">
        <v>157</v>
      </c>
      <c r="H3" s="7" t="s">
        <v>158</v>
      </c>
      <c r="I3" s="7" t="s">
        <v>159</v>
      </c>
      <c r="J3" s="7" t="s">
        <v>160</v>
      </c>
      <c r="K3" s="7" t="s">
        <v>161</v>
      </c>
      <c r="L3" s="7" t="s">
        <v>113</v>
      </c>
      <c r="M3" s="7" t="s">
        <v>162</v>
      </c>
      <c r="N3" s="7" t="s">
        <v>171</v>
      </c>
      <c r="O3" s="8" t="s">
        <v>163</v>
      </c>
      <c r="P3" s="181"/>
    </row>
    <row r="4" spans="2:20" ht="14.25" customHeight="1" thickTop="1">
      <c r="B4" s="172" t="s">
        <v>15</v>
      </c>
      <c r="C4" s="11" t="s">
        <v>16</v>
      </c>
      <c r="D4" s="11"/>
      <c r="E4" s="11" t="s">
        <v>164</v>
      </c>
      <c r="F4" s="11" t="s">
        <v>164</v>
      </c>
      <c r="G4" s="11" t="s">
        <v>164</v>
      </c>
      <c r="H4" s="11">
        <v>460033</v>
      </c>
      <c r="I4" s="11" t="s">
        <v>164</v>
      </c>
      <c r="J4" s="11" t="s">
        <v>164</v>
      </c>
      <c r="K4" s="11">
        <v>460033</v>
      </c>
      <c r="L4" s="36">
        <v>15</v>
      </c>
      <c r="M4" s="30" t="s">
        <v>164</v>
      </c>
      <c r="N4" s="37" t="s">
        <v>164</v>
      </c>
      <c r="O4" s="11">
        <v>460033</v>
      </c>
      <c r="P4" s="59">
        <v>15</v>
      </c>
      <c r="Q4" s="1">
        <f>SUM(F4:J4)</f>
        <v>460033</v>
      </c>
      <c r="R4" s="1">
        <f>K4-Q4</f>
        <v>0</v>
      </c>
      <c r="S4" s="1">
        <f>SUM(K4,M4)</f>
        <v>460033</v>
      </c>
      <c r="T4" s="1">
        <f>O4-S4</f>
        <v>0</v>
      </c>
    </row>
    <row r="5" spans="2:20" ht="13.5">
      <c r="B5" s="173"/>
      <c r="C5" s="14" t="s">
        <v>17</v>
      </c>
      <c r="D5" s="14"/>
      <c r="E5" s="41">
        <v>2333</v>
      </c>
      <c r="F5" s="15">
        <v>21771277</v>
      </c>
      <c r="G5" s="14">
        <v>21572901</v>
      </c>
      <c r="H5" s="14">
        <v>5083024</v>
      </c>
      <c r="I5" s="14">
        <v>85097282</v>
      </c>
      <c r="J5" s="14">
        <v>9466874</v>
      </c>
      <c r="K5" s="14">
        <v>142991358</v>
      </c>
      <c r="L5" s="35">
        <v>4.1</v>
      </c>
      <c r="M5" s="30">
        <v>157887616</v>
      </c>
      <c r="N5" s="38">
        <v>0.6</v>
      </c>
      <c r="O5" s="14">
        <v>300878974</v>
      </c>
      <c r="P5" s="60">
        <v>2.2</v>
      </c>
      <c r="Q5" s="1">
        <f aca="true" t="shared" si="0" ref="Q5:Q23">SUM(F5:J5)</f>
        <v>142991358</v>
      </c>
      <c r="R5" s="1">
        <f aca="true" t="shared" si="1" ref="R5:R23">K5-Q5</f>
        <v>0</v>
      </c>
      <c r="S5" s="1">
        <f aca="true" t="shared" si="2" ref="S5:S23">SUM(K5,M5)</f>
        <v>300878974</v>
      </c>
      <c r="T5" s="1">
        <f aca="true" t="shared" si="3" ref="T5:T23">O5-S5</f>
        <v>0</v>
      </c>
    </row>
    <row r="6" spans="2:20" ht="13.5">
      <c r="B6" s="173"/>
      <c r="C6" s="16"/>
      <c r="D6" s="19" t="s">
        <v>18</v>
      </c>
      <c r="E6" s="14">
        <v>108</v>
      </c>
      <c r="F6" s="14">
        <v>704535</v>
      </c>
      <c r="G6" s="14" t="s">
        <v>57</v>
      </c>
      <c r="H6" s="14" t="s">
        <v>57</v>
      </c>
      <c r="I6" s="14" t="s">
        <v>57</v>
      </c>
      <c r="J6" s="14" t="s">
        <v>57</v>
      </c>
      <c r="K6" s="14">
        <v>704535</v>
      </c>
      <c r="L6" s="35">
        <v>0.1</v>
      </c>
      <c r="M6" s="14" t="s">
        <v>57</v>
      </c>
      <c r="N6" s="38" t="s">
        <v>57</v>
      </c>
      <c r="O6" s="14">
        <v>704535</v>
      </c>
      <c r="P6" s="60">
        <v>0.1</v>
      </c>
      <c r="Q6" s="1">
        <f t="shared" si="0"/>
        <v>704535</v>
      </c>
      <c r="R6" s="1">
        <f t="shared" si="1"/>
        <v>0</v>
      </c>
      <c r="S6" s="1">
        <f t="shared" si="2"/>
        <v>704535</v>
      </c>
      <c r="T6" s="1">
        <f t="shared" si="3"/>
        <v>0</v>
      </c>
    </row>
    <row r="7" spans="2:20" ht="13.5">
      <c r="B7" s="173"/>
      <c r="C7" s="16"/>
      <c r="D7" s="19" t="s">
        <v>19</v>
      </c>
      <c r="E7" s="14">
        <v>236</v>
      </c>
      <c r="F7" s="14">
        <v>147879</v>
      </c>
      <c r="G7" s="14" t="s">
        <v>58</v>
      </c>
      <c r="H7" s="14" t="s">
        <v>58</v>
      </c>
      <c r="I7" s="14" t="s">
        <v>58</v>
      </c>
      <c r="J7" s="14" t="s">
        <v>58</v>
      </c>
      <c r="K7" s="14">
        <v>147879</v>
      </c>
      <c r="L7" s="94">
        <v>-0.04</v>
      </c>
      <c r="M7" s="14" t="s">
        <v>58</v>
      </c>
      <c r="N7" s="38" t="s">
        <v>58</v>
      </c>
      <c r="O7" s="14">
        <v>147879</v>
      </c>
      <c r="P7" s="95">
        <v>-0.04</v>
      </c>
      <c r="Q7" s="1">
        <f t="shared" si="0"/>
        <v>147879</v>
      </c>
      <c r="R7" s="1">
        <f t="shared" si="1"/>
        <v>0</v>
      </c>
      <c r="S7" s="1">
        <f t="shared" si="2"/>
        <v>147879</v>
      </c>
      <c r="T7" s="1">
        <f t="shared" si="3"/>
        <v>0</v>
      </c>
    </row>
    <row r="8" spans="2:20" ht="13.5">
      <c r="B8" s="173"/>
      <c r="C8" s="16"/>
      <c r="D8" s="19" t="s">
        <v>20</v>
      </c>
      <c r="E8" s="14">
        <v>81</v>
      </c>
      <c r="F8" s="14">
        <v>679107</v>
      </c>
      <c r="G8" s="14" t="s">
        <v>59</v>
      </c>
      <c r="H8" s="14" t="s">
        <v>59</v>
      </c>
      <c r="I8" s="14" t="s">
        <v>59</v>
      </c>
      <c r="J8" s="14" t="s">
        <v>59</v>
      </c>
      <c r="K8" s="14">
        <v>679107</v>
      </c>
      <c r="L8" s="35">
        <v>9.9</v>
      </c>
      <c r="M8" s="14" t="s">
        <v>59</v>
      </c>
      <c r="N8" s="38" t="s">
        <v>59</v>
      </c>
      <c r="O8" s="14">
        <v>679107</v>
      </c>
      <c r="P8" s="60">
        <v>9.9</v>
      </c>
      <c r="Q8" s="1">
        <f t="shared" si="0"/>
        <v>679107</v>
      </c>
      <c r="R8" s="1">
        <f t="shared" si="1"/>
        <v>0</v>
      </c>
      <c r="S8" s="1">
        <f t="shared" si="2"/>
        <v>679107</v>
      </c>
      <c r="T8" s="1">
        <f t="shared" si="3"/>
        <v>0</v>
      </c>
    </row>
    <row r="9" spans="2:20" ht="13.5">
      <c r="B9" s="173"/>
      <c r="C9" s="16"/>
      <c r="D9" s="19" t="s">
        <v>21</v>
      </c>
      <c r="E9" s="14">
        <v>1649</v>
      </c>
      <c r="F9" s="14">
        <v>12438188</v>
      </c>
      <c r="G9" s="14">
        <v>20362752</v>
      </c>
      <c r="H9" s="14">
        <v>5083024</v>
      </c>
      <c r="I9" s="14">
        <v>85097282</v>
      </c>
      <c r="J9" s="14">
        <v>9466874</v>
      </c>
      <c r="K9" s="14">
        <v>132448120</v>
      </c>
      <c r="L9" s="35">
        <v>4.1</v>
      </c>
      <c r="M9" s="14">
        <v>157887616</v>
      </c>
      <c r="N9" s="38">
        <v>0.6</v>
      </c>
      <c r="O9" s="14">
        <v>290335736</v>
      </c>
      <c r="P9" s="60">
        <v>2.2</v>
      </c>
      <c r="Q9" s="1">
        <f t="shared" si="0"/>
        <v>132448120</v>
      </c>
      <c r="R9" s="1">
        <f t="shared" si="1"/>
        <v>0</v>
      </c>
      <c r="S9" s="1">
        <f t="shared" si="2"/>
        <v>290335736</v>
      </c>
      <c r="T9" s="1">
        <f t="shared" si="3"/>
        <v>0</v>
      </c>
    </row>
    <row r="10" spans="2:20" ht="13.5">
      <c r="B10" s="173"/>
      <c r="C10" s="16"/>
      <c r="D10" s="19" t="s">
        <v>22</v>
      </c>
      <c r="E10" s="14">
        <v>259</v>
      </c>
      <c r="F10" s="14">
        <v>7801568</v>
      </c>
      <c r="G10" s="14">
        <v>1210149</v>
      </c>
      <c r="H10" s="14" t="s">
        <v>60</v>
      </c>
      <c r="I10" s="14" t="s">
        <v>60</v>
      </c>
      <c r="J10" s="14" t="s">
        <v>60</v>
      </c>
      <c r="K10" s="14">
        <v>9011717</v>
      </c>
      <c r="L10" s="35">
        <v>3.6</v>
      </c>
      <c r="M10" s="14" t="s">
        <v>60</v>
      </c>
      <c r="N10" s="38" t="s">
        <v>60</v>
      </c>
      <c r="O10" s="14">
        <v>9011717</v>
      </c>
      <c r="P10" s="60">
        <v>3.6</v>
      </c>
      <c r="Q10" s="1">
        <f t="shared" si="0"/>
        <v>9011717</v>
      </c>
      <c r="R10" s="1">
        <f t="shared" si="1"/>
        <v>0</v>
      </c>
      <c r="S10" s="1">
        <f t="shared" si="2"/>
        <v>9011717</v>
      </c>
      <c r="T10" s="1">
        <f t="shared" si="3"/>
        <v>0</v>
      </c>
    </row>
    <row r="11" spans="2:20" ht="13.5">
      <c r="B11" s="173"/>
      <c r="C11" s="16" t="s">
        <v>24</v>
      </c>
      <c r="D11" s="19"/>
      <c r="E11" s="14">
        <v>73</v>
      </c>
      <c r="F11" s="14">
        <v>707707</v>
      </c>
      <c r="G11" s="14" t="s">
        <v>60</v>
      </c>
      <c r="H11" s="14" t="s">
        <v>60</v>
      </c>
      <c r="I11" s="14" t="s">
        <v>60</v>
      </c>
      <c r="J11" s="14" t="s">
        <v>60</v>
      </c>
      <c r="K11" s="14">
        <v>707707</v>
      </c>
      <c r="L11" s="35">
        <v>3.4</v>
      </c>
      <c r="M11" s="14" t="s">
        <v>60</v>
      </c>
      <c r="N11" s="38" t="s">
        <v>60</v>
      </c>
      <c r="O11" s="14">
        <v>707707</v>
      </c>
      <c r="P11" s="60">
        <v>3.4</v>
      </c>
      <c r="Q11" s="1">
        <f t="shared" si="0"/>
        <v>707707</v>
      </c>
      <c r="R11" s="1">
        <f t="shared" si="1"/>
        <v>0</v>
      </c>
      <c r="S11" s="1">
        <f t="shared" si="2"/>
        <v>707707</v>
      </c>
      <c r="T11" s="1">
        <f t="shared" si="3"/>
        <v>0</v>
      </c>
    </row>
    <row r="12" spans="2:20" ht="13.5">
      <c r="B12" s="173"/>
      <c r="C12" s="16" t="s">
        <v>25</v>
      </c>
      <c r="D12" s="19"/>
      <c r="E12" s="14" t="s">
        <v>60</v>
      </c>
      <c r="F12" s="14" t="s">
        <v>60</v>
      </c>
      <c r="G12" s="14" t="s">
        <v>60</v>
      </c>
      <c r="H12" s="14" t="s">
        <v>60</v>
      </c>
      <c r="I12" s="14" t="s">
        <v>60</v>
      </c>
      <c r="J12" s="14" t="s">
        <v>60</v>
      </c>
      <c r="K12" s="14" t="s">
        <v>60</v>
      </c>
      <c r="L12" s="35" t="s">
        <v>60</v>
      </c>
      <c r="M12" s="14">
        <v>1849014</v>
      </c>
      <c r="N12" s="38">
        <v>39.8</v>
      </c>
      <c r="O12" s="14">
        <v>1849014</v>
      </c>
      <c r="P12" s="60">
        <v>39.8</v>
      </c>
      <c r="Q12" s="1">
        <f t="shared" si="0"/>
        <v>0</v>
      </c>
      <c r="R12" s="1" t="e">
        <f t="shared" si="1"/>
        <v>#VALUE!</v>
      </c>
      <c r="S12" s="1">
        <f t="shared" si="2"/>
        <v>1849014</v>
      </c>
      <c r="T12" s="1">
        <f t="shared" si="3"/>
        <v>0</v>
      </c>
    </row>
    <row r="13" spans="2:20" ht="13.5">
      <c r="B13" s="173"/>
      <c r="C13" s="16" t="s">
        <v>26</v>
      </c>
      <c r="D13" s="19"/>
      <c r="E13" s="14">
        <v>39</v>
      </c>
      <c r="F13" s="14">
        <v>311619</v>
      </c>
      <c r="G13" s="14" t="s">
        <v>57</v>
      </c>
      <c r="H13" s="14" t="s">
        <v>57</v>
      </c>
      <c r="I13" s="14" t="s">
        <v>57</v>
      </c>
      <c r="J13" s="14" t="s">
        <v>57</v>
      </c>
      <c r="K13" s="14">
        <v>311619</v>
      </c>
      <c r="L13" s="35">
        <v>2.8</v>
      </c>
      <c r="M13" s="14" t="s">
        <v>57</v>
      </c>
      <c r="N13" s="38" t="s">
        <v>57</v>
      </c>
      <c r="O13" s="14">
        <v>311619</v>
      </c>
      <c r="P13" s="60">
        <v>2.8</v>
      </c>
      <c r="Q13" s="1">
        <f t="shared" si="0"/>
        <v>311619</v>
      </c>
      <c r="R13" s="1">
        <f t="shared" si="1"/>
        <v>0</v>
      </c>
      <c r="S13" s="1">
        <f t="shared" si="2"/>
        <v>311619</v>
      </c>
      <c r="T13" s="1">
        <f t="shared" si="3"/>
        <v>0</v>
      </c>
    </row>
    <row r="14" spans="2:20" ht="13.5">
      <c r="B14" s="173"/>
      <c r="C14" s="16" t="s">
        <v>27</v>
      </c>
      <c r="D14" s="19"/>
      <c r="E14" s="14">
        <v>819</v>
      </c>
      <c r="F14" s="14">
        <v>7174006</v>
      </c>
      <c r="G14" s="14">
        <v>35948141</v>
      </c>
      <c r="H14" s="14">
        <v>9259109</v>
      </c>
      <c r="I14" s="14" t="s">
        <v>57</v>
      </c>
      <c r="J14" s="14" t="s">
        <v>57</v>
      </c>
      <c r="K14" s="14">
        <v>52381256</v>
      </c>
      <c r="L14" s="35">
        <v>16.8</v>
      </c>
      <c r="M14" s="14" t="s">
        <v>57</v>
      </c>
      <c r="N14" s="38" t="s">
        <v>57</v>
      </c>
      <c r="O14" s="14">
        <v>52381256</v>
      </c>
      <c r="P14" s="60">
        <v>16.8</v>
      </c>
      <c r="Q14" s="1">
        <f t="shared" si="0"/>
        <v>52381256</v>
      </c>
      <c r="R14" s="1">
        <f t="shared" si="1"/>
        <v>0</v>
      </c>
      <c r="S14" s="1">
        <f t="shared" si="2"/>
        <v>52381256</v>
      </c>
      <c r="T14" s="1">
        <f t="shared" si="3"/>
        <v>0</v>
      </c>
    </row>
    <row r="15" spans="2:20" ht="13.5">
      <c r="B15" s="173"/>
      <c r="C15" s="16" t="s">
        <v>28</v>
      </c>
      <c r="D15" s="19"/>
      <c r="E15" s="14">
        <v>1170</v>
      </c>
      <c r="F15" s="14">
        <v>9016990</v>
      </c>
      <c r="G15" s="14">
        <v>10320067</v>
      </c>
      <c r="H15" s="14" t="s">
        <v>57</v>
      </c>
      <c r="I15" s="14" t="s">
        <v>57</v>
      </c>
      <c r="J15" s="14" t="s">
        <v>57</v>
      </c>
      <c r="K15" s="14">
        <v>19337057</v>
      </c>
      <c r="L15" s="35">
        <v>5.4</v>
      </c>
      <c r="M15" s="14" t="s">
        <v>57</v>
      </c>
      <c r="N15" s="38" t="s">
        <v>57</v>
      </c>
      <c r="O15" s="14">
        <v>19337057</v>
      </c>
      <c r="P15" s="60">
        <v>5.4</v>
      </c>
      <c r="Q15" s="1">
        <f t="shared" si="0"/>
        <v>19337057</v>
      </c>
      <c r="R15" s="1">
        <f t="shared" si="1"/>
        <v>0</v>
      </c>
      <c r="S15" s="1">
        <f t="shared" si="2"/>
        <v>19337057</v>
      </c>
      <c r="T15" s="1">
        <f t="shared" si="3"/>
        <v>0</v>
      </c>
    </row>
    <row r="16" spans="2:20" ht="13.5">
      <c r="B16" s="173"/>
      <c r="C16" s="16" t="s">
        <v>29</v>
      </c>
      <c r="D16" s="19"/>
      <c r="E16" s="14">
        <v>6209</v>
      </c>
      <c r="F16" s="14">
        <v>48666597</v>
      </c>
      <c r="G16" s="14">
        <v>3179684</v>
      </c>
      <c r="H16" s="14">
        <v>1165080</v>
      </c>
      <c r="I16" s="14" t="s">
        <v>61</v>
      </c>
      <c r="J16" s="14" t="s">
        <v>61</v>
      </c>
      <c r="K16" s="14">
        <v>53011361</v>
      </c>
      <c r="L16" s="35">
        <v>4</v>
      </c>
      <c r="M16" s="14" t="s">
        <v>61</v>
      </c>
      <c r="N16" s="38" t="s">
        <v>61</v>
      </c>
      <c r="O16" s="14">
        <v>53011361</v>
      </c>
      <c r="P16" s="60">
        <v>4</v>
      </c>
      <c r="Q16" s="1">
        <f t="shared" si="0"/>
        <v>53011361</v>
      </c>
      <c r="R16" s="1">
        <f t="shared" si="1"/>
        <v>0</v>
      </c>
      <c r="S16" s="1">
        <f t="shared" si="2"/>
        <v>53011361</v>
      </c>
      <c r="T16" s="1">
        <f t="shared" si="3"/>
        <v>0</v>
      </c>
    </row>
    <row r="17" spans="2:20" ht="13.5">
      <c r="B17" s="173"/>
      <c r="C17" s="16" t="s">
        <v>30</v>
      </c>
      <c r="D17" s="19"/>
      <c r="E17" s="14">
        <v>3719</v>
      </c>
      <c r="F17" s="14">
        <v>35683176</v>
      </c>
      <c r="G17" s="14">
        <v>22849119</v>
      </c>
      <c r="H17" s="14">
        <v>2458358</v>
      </c>
      <c r="I17" s="14">
        <v>143061</v>
      </c>
      <c r="J17" s="14" t="s">
        <v>62</v>
      </c>
      <c r="K17" s="14">
        <v>61133714</v>
      </c>
      <c r="L17" s="35">
        <v>-14.3</v>
      </c>
      <c r="M17" s="14">
        <v>10374862</v>
      </c>
      <c r="N17" s="38">
        <v>5.1</v>
      </c>
      <c r="O17" s="14">
        <v>71508576</v>
      </c>
      <c r="P17" s="60">
        <v>-12</v>
      </c>
      <c r="Q17" s="1">
        <f t="shared" si="0"/>
        <v>61133714</v>
      </c>
      <c r="R17" s="1">
        <f t="shared" si="1"/>
        <v>0</v>
      </c>
      <c r="S17" s="1">
        <f t="shared" si="2"/>
        <v>71508576</v>
      </c>
      <c r="T17" s="1">
        <f t="shared" si="3"/>
        <v>0</v>
      </c>
    </row>
    <row r="18" spans="2:20" ht="13.5">
      <c r="B18" s="173"/>
      <c r="C18" s="16" t="s">
        <v>31</v>
      </c>
      <c r="D18" s="19"/>
      <c r="E18" s="14">
        <v>746</v>
      </c>
      <c r="F18" s="14">
        <v>7390588</v>
      </c>
      <c r="G18" s="14">
        <v>186886</v>
      </c>
      <c r="H18" s="14" t="s">
        <v>62</v>
      </c>
      <c r="I18" s="14">
        <v>3016664</v>
      </c>
      <c r="J18" s="14" t="s">
        <v>62</v>
      </c>
      <c r="K18" s="14">
        <v>10594138</v>
      </c>
      <c r="L18" s="35">
        <v>4.6</v>
      </c>
      <c r="M18" s="14" t="s">
        <v>62</v>
      </c>
      <c r="N18" s="38" t="s">
        <v>62</v>
      </c>
      <c r="O18" s="14">
        <v>10594138</v>
      </c>
      <c r="P18" s="60">
        <v>4.6</v>
      </c>
      <c r="Q18" s="1">
        <f t="shared" si="0"/>
        <v>10594138</v>
      </c>
      <c r="R18" s="1">
        <f t="shared" si="1"/>
        <v>0</v>
      </c>
      <c r="S18" s="1">
        <f t="shared" si="2"/>
        <v>10594138</v>
      </c>
      <c r="T18" s="1">
        <f t="shared" si="3"/>
        <v>0</v>
      </c>
    </row>
    <row r="19" spans="2:20" ht="13.5">
      <c r="B19" s="173"/>
      <c r="C19" s="16" t="s">
        <v>32</v>
      </c>
      <c r="D19" s="19"/>
      <c r="E19" s="14">
        <v>469</v>
      </c>
      <c r="F19" s="14">
        <v>3280638</v>
      </c>
      <c r="G19" s="14" t="s">
        <v>57</v>
      </c>
      <c r="H19" s="14" t="s">
        <v>57</v>
      </c>
      <c r="I19" s="14">
        <v>2259274</v>
      </c>
      <c r="J19" s="14" t="s">
        <v>57</v>
      </c>
      <c r="K19" s="14">
        <v>5539912</v>
      </c>
      <c r="L19" s="35">
        <v>-1.5</v>
      </c>
      <c r="M19" s="14" t="s">
        <v>57</v>
      </c>
      <c r="N19" s="38" t="s">
        <v>57</v>
      </c>
      <c r="O19" s="14">
        <v>5539912</v>
      </c>
      <c r="P19" s="60">
        <v>-1.5</v>
      </c>
      <c r="Q19" s="1">
        <f t="shared" si="0"/>
        <v>5539912</v>
      </c>
      <c r="R19" s="1">
        <f t="shared" si="1"/>
        <v>0</v>
      </c>
      <c r="S19" s="1">
        <f t="shared" si="2"/>
        <v>5539912</v>
      </c>
      <c r="T19" s="1">
        <f t="shared" si="3"/>
        <v>0</v>
      </c>
    </row>
    <row r="20" spans="2:20" ht="13.5">
      <c r="B20" s="173"/>
      <c r="C20" s="16" t="s">
        <v>33</v>
      </c>
      <c r="D20" s="19"/>
      <c r="E20" s="14">
        <v>82</v>
      </c>
      <c r="F20" s="14">
        <v>529872</v>
      </c>
      <c r="G20" s="14" t="s">
        <v>57</v>
      </c>
      <c r="H20" s="14" t="s">
        <v>57</v>
      </c>
      <c r="I20" s="14" t="s">
        <v>57</v>
      </c>
      <c r="J20" s="14" t="s">
        <v>57</v>
      </c>
      <c r="K20" s="14">
        <v>529872</v>
      </c>
      <c r="L20" s="35">
        <v>3.3</v>
      </c>
      <c r="M20" s="14" t="s">
        <v>57</v>
      </c>
      <c r="N20" s="38" t="s">
        <v>57</v>
      </c>
      <c r="O20" s="14">
        <v>529872</v>
      </c>
      <c r="P20" s="60">
        <v>3.3</v>
      </c>
      <c r="Q20" s="1">
        <f t="shared" si="0"/>
        <v>529872</v>
      </c>
      <c r="R20" s="1">
        <f t="shared" si="1"/>
        <v>0</v>
      </c>
      <c r="S20" s="1">
        <f t="shared" si="2"/>
        <v>529872</v>
      </c>
      <c r="T20" s="1">
        <f t="shared" si="3"/>
        <v>0</v>
      </c>
    </row>
    <row r="21" spans="2:20" ht="13.5">
      <c r="B21" s="173"/>
      <c r="C21" s="16" t="s">
        <v>34</v>
      </c>
      <c r="D21" s="19"/>
      <c r="E21" s="14">
        <v>479</v>
      </c>
      <c r="F21" s="14">
        <v>4084861</v>
      </c>
      <c r="G21" s="14">
        <v>522058</v>
      </c>
      <c r="H21" s="14" t="s">
        <v>57</v>
      </c>
      <c r="I21" s="14" t="s">
        <v>57</v>
      </c>
      <c r="J21" s="14" t="s">
        <v>57</v>
      </c>
      <c r="K21" s="14">
        <v>4606919</v>
      </c>
      <c r="L21" s="35">
        <v>-24.5</v>
      </c>
      <c r="M21" s="14" t="s">
        <v>57</v>
      </c>
      <c r="N21" s="38" t="s">
        <v>57</v>
      </c>
      <c r="O21" s="14">
        <v>4606919</v>
      </c>
      <c r="P21" s="60">
        <v>-24.5</v>
      </c>
      <c r="Q21" s="1">
        <f t="shared" si="0"/>
        <v>4606919</v>
      </c>
      <c r="R21" s="1">
        <f t="shared" si="1"/>
        <v>0</v>
      </c>
      <c r="S21" s="1">
        <f t="shared" si="2"/>
        <v>4606919</v>
      </c>
      <c r="T21" s="1">
        <f t="shared" si="3"/>
        <v>0</v>
      </c>
    </row>
    <row r="22" spans="2:20" ht="13.5">
      <c r="B22" s="173"/>
      <c r="C22" s="16" t="s">
        <v>35</v>
      </c>
      <c r="D22" s="19"/>
      <c r="E22" s="14">
        <v>59</v>
      </c>
      <c r="F22" s="14">
        <v>471699</v>
      </c>
      <c r="G22" s="14" t="s">
        <v>164</v>
      </c>
      <c r="H22" s="14" t="s">
        <v>164</v>
      </c>
      <c r="I22" s="14" t="s">
        <v>164</v>
      </c>
      <c r="J22" s="14" t="s">
        <v>164</v>
      </c>
      <c r="K22" s="14">
        <v>471699</v>
      </c>
      <c r="L22" s="35">
        <v>3</v>
      </c>
      <c r="M22" s="14" t="s">
        <v>164</v>
      </c>
      <c r="N22" s="38" t="s">
        <v>164</v>
      </c>
      <c r="O22" s="14">
        <v>471699</v>
      </c>
      <c r="P22" s="60">
        <v>3</v>
      </c>
      <c r="Q22" s="1">
        <f t="shared" si="0"/>
        <v>471699</v>
      </c>
      <c r="R22" s="1">
        <f t="shared" si="1"/>
        <v>0</v>
      </c>
      <c r="S22" s="1">
        <f t="shared" si="2"/>
        <v>471699</v>
      </c>
      <c r="T22" s="1">
        <f t="shared" si="3"/>
        <v>0</v>
      </c>
    </row>
    <row r="23" spans="2:20" ht="13.5">
      <c r="B23" s="173"/>
      <c r="C23" s="16" t="s">
        <v>108</v>
      </c>
      <c r="D23" s="19"/>
      <c r="E23" s="14">
        <v>16197</v>
      </c>
      <c r="F23" s="14">
        <v>139089030</v>
      </c>
      <c r="G23" s="14">
        <v>94578856</v>
      </c>
      <c r="H23" s="14">
        <v>18425604</v>
      </c>
      <c r="I23" s="14">
        <v>90516281</v>
      </c>
      <c r="J23" s="14">
        <v>9466874</v>
      </c>
      <c r="K23" s="14">
        <v>352076645</v>
      </c>
      <c r="L23" s="35">
        <v>1.4</v>
      </c>
      <c r="M23" s="14">
        <v>170111492</v>
      </c>
      <c r="N23" s="38">
        <v>1.2</v>
      </c>
      <c r="O23" s="14">
        <v>522188137</v>
      </c>
      <c r="P23" s="60">
        <v>1.3</v>
      </c>
      <c r="Q23" s="1">
        <f t="shared" si="0"/>
        <v>352076645</v>
      </c>
      <c r="R23" s="1">
        <f t="shared" si="1"/>
        <v>0</v>
      </c>
      <c r="S23" s="1">
        <f t="shared" si="2"/>
        <v>522188137</v>
      </c>
      <c r="T23" s="1">
        <f t="shared" si="3"/>
        <v>0</v>
      </c>
    </row>
    <row r="24" spans="2:16" ht="14.25" thickBot="1">
      <c r="B24" s="173"/>
      <c r="C24" s="16" t="s">
        <v>171</v>
      </c>
      <c r="D24" s="19"/>
      <c r="E24" s="61">
        <v>-99</v>
      </c>
      <c r="F24" s="35">
        <v>-4.1</v>
      </c>
      <c r="G24" s="34">
        <v>2.2</v>
      </c>
      <c r="H24" s="35">
        <v>51.2</v>
      </c>
      <c r="I24" s="35">
        <v>2.2</v>
      </c>
      <c r="J24" s="35">
        <v>7.8</v>
      </c>
      <c r="K24" s="34">
        <v>1.4</v>
      </c>
      <c r="L24" s="35" t="s">
        <v>65</v>
      </c>
      <c r="M24" s="35" t="s">
        <v>65</v>
      </c>
      <c r="N24" s="38" t="s">
        <v>65</v>
      </c>
      <c r="O24" s="35" t="s">
        <v>65</v>
      </c>
      <c r="P24" s="60" t="s">
        <v>65</v>
      </c>
    </row>
    <row r="25" spans="2:16" ht="13.5" customHeight="1">
      <c r="B25" s="165" t="s">
        <v>11</v>
      </c>
      <c r="C25" s="20" t="s">
        <v>21</v>
      </c>
      <c r="D25" s="21"/>
      <c r="E25" s="22" t="s">
        <v>63</v>
      </c>
      <c r="F25" s="22" t="s">
        <v>63</v>
      </c>
      <c r="G25" s="22" t="s">
        <v>63</v>
      </c>
      <c r="H25" s="22" t="s">
        <v>63</v>
      </c>
      <c r="I25" s="22" t="s">
        <v>63</v>
      </c>
      <c r="J25" s="22">
        <v>157887616</v>
      </c>
      <c r="K25" s="22">
        <v>157887616</v>
      </c>
      <c r="L25" s="51" t="s">
        <v>63</v>
      </c>
      <c r="M25" s="22" t="s">
        <v>63</v>
      </c>
      <c r="N25" s="22" t="s">
        <v>63</v>
      </c>
      <c r="O25" s="22" t="s">
        <v>63</v>
      </c>
      <c r="P25" s="24" t="s">
        <v>63</v>
      </c>
    </row>
    <row r="26" spans="2:16" ht="13.5">
      <c r="B26" s="166"/>
      <c r="C26" s="16" t="s">
        <v>25</v>
      </c>
      <c r="D26" s="19"/>
      <c r="E26" s="14" t="s">
        <v>63</v>
      </c>
      <c r="F26" s="14" t="s">
        <v>63</v>
      </c>
      <c r="G26" s="14" t="s">
        <v>63</v>
      </c>
      <c r="H26" s="14" t="s">
        <v>63</v>
      </c>
      <c r="I26" s="14" t="s">
        <v>63</v>
      </c>
      <c r="J26" s="14">
        <v>1849014</v>
      </c>
      <c r="K26" s="14">
        <v>1849014</v>
      </c>
      <c r="L26" s="38" t="s">
        <v>63</v>
      </c>
      <c r="M26" s="14" t="s">
        <v>63</v>
      </c>
      <c r="N26" s="14" t="s">
        <v>63</v>
      </c>
      <c r="O26" s="14" t="s">
        <v>63</v>
      </c>
      <c r="P26" s="18" t="s">
        <v>63</v>
      </c>
    </row>
    <row r="27" spans="2:16" ht="13.5">
      <c r="B27" s="166"/>
      <c r="C27" s="16" t="s">
        <v>30</v>
      </c>
      <c r="D27" s="19"/>
      <c r="E27" s="14" t="s">
        <v>62</v>
      </c>
      <c r="F27" s="14" t="s">
        <v>62</v>
      </c>
      <c r="G27" s="14">
        <v>10374862</v>
      </c>
      <c r="H27" s="14" t="s">
        <v>62</v>
      </c>
      <c r="I27" s="14" t="s">
        <v>62</v>
      </c>
      <c r="J27" s="14" t="s">
        <v>62</v>
      </c>
      <c r="K27" s="14">
        <v>10374862</v>
      </c>
      <c r="L27" s="38" t="s">
        <v>62</v>
      </c>
      <c r="M27" s="14" t="s">
        <v>62</v>
      </c>
      <c r="N27" s="14" t="s">
        <v>62</v>
      </c>
      <c r="O27" s="14" t="s">
        <v>62</v>
      </c>
      <c r="P27" s="18" t="s">
        <v>62</v>
      </c>
    </row>
    <row r="28" spans="2:16" ht="14.25" thickBot="1">
      <c r="B28" s="167"/>
      <c r="C28" s="25" t="s">
        <v>36</v>
      </c>
      <c r="D28" s="26"/>
      <c r="E28" s="27" t="s">
        <v>42</v>
      </c>
      <c r="F28" s="27" t="s">
        <v>42</v>
      </c>
      <c r="G28" s="27">
        <v>10374862</v>
      </c>
      <c r="H28" s="27" t="s">
        <v>42</v>
      </c>
      <c r="I28" s="27" t="s">
        <v>42</v>
      </c>
      <c r="J28" s="27">
        <v>159736630</v>
      </c>
      <c r="K28" s="27">
        <v>170111492</v>
      </c>
      <c r="L28" s="52" t="s">
        <v>42</v>
      </c>
      <c r="M28" s="27" t="s">
        <v>42</v>
      </c>
      <c r="N28" s="27" t="s">
        <v>42</v>
      </c>
      <c r="O28" s="27" t="s">
        <v>42</v>
      </c>
      <c r="P28" s="29" t="s">
        <v>42</v>
      </c>
    </row>
    <row r="29" spans="2:16" ht="13.5">
      <c r="B29" s="168" t="s">
        <v>109</v>
      </c>
      <c r="C29" s="169"/>
      <c r="D29" s="170"/>
      <c r="E29" s="58" t="s">
        <v>64</v>
      </c>
      <c r="F29" s="30">
        <v>145041445</v>
      </c>
      <c r="G29" s="30">
        <v>104953718</v>
      </c>
      <c r="H29" s="30">
        <v>18425604</v>
      </c>
      <c r="I29" s="30">
        <v>90516281</v>
      </c>
      <c r="J29" s="30">
        <v>169203504</v>
      </c>
      <c r="K29" s="30">
        <v>522188137</v>
      </c>
      <c r="L29" s="53" t="s">
        <v>64</v>
      </c>
      <c r="M29" s="30" t="s">
        <v>64</v>
      </c>
      <c r="N29" s="30" t="s">
        <v>64</v>
      </c>
      <c r="O29" s="30" t="s">
        <v>64</v>
      </c>
      <c r="P29" s="33" t="s">
        <v>64</v>
      </c>
    </row>
    <row r="30" spans="2:16" ht="14.25" thickBot="1">
      <c r="B30" s="162" t="s">
        <v>113</v>
      </c>
      <c r="C30" s="163"/>
      <c r="D30" s="164"/>
      <c r="E30" s="55" t="s">
        <v>65</v>
      </c>
      <c r="F30" s="47">
        <v>-4.1</v>
      </c>
      <c r="G30" s="47">
        <v>2.5</v>
      </c>
      <c r="H30" s="47">
        <v>51.2</v>
      </c>
      <c r="I30" s="47">
        <v>2.2</v>
      </c>
      <c r="J30" s="47">
        <v>1.3</v>
      </c>
      <c r="K30" s="47">
        <v>1.3</v>
      </c>
      <c r="L30" s="52" t="s">
        <v>65</v>
      </c>
      <c r="M30" s="47" t="s">
        <v>65</v>
      </c>
      <c r="N30" s="47" t="s">
        <v>65</v>
      </c>
      <c r="O30" s="47" t="s">
        <v>65</v>
      </c>
      <c r="P30" s="50" t="s">
        <v>65</v>
      </c>
    </row>
    <row r="31" ht="13.5"/>
    <row r="32" ht="13.5">
      <c r="B32" s="1" t="s">
        <v>166</v>
      </c>
    </row>
    <row r="33" ht="13.5">
      <c r="B33" s="54" t="s">
        <v>44</v>
      </c>
    </row>
    <row r="34" ht="13.5">
      <c r="B34" s="54" t="s">
        <v>167</v>
      </c>
    </row>
    <row r="35" ht="13.5">
      <c r="B35" s="54" t="s">
        <v>168</v>
      </c>
    </row>
    <row r="36" ht="13.5">
      <c r="B36" s="54" t="s">
        <v>170</v>
      </c>
    </row>
    <row r="37" spans="5:15" ht="13.5">
      <c r="E37" s="1">
        <f>SUM(E6:E10)</f>
        <v>2333</v>
      </c>
      <c r="F37" s="1">
        <f aca="true" t="shared" si="4" ref="F37:K37">SUM(F6:F10)</f>
        <v>21771277</v>
      </c>
      <c r="G37" s="1">
        <f t="shared" si="4"/>
        <v>21572901</v>
      </c>
      <c r="H37" s="1">
        <f t="shared" si="4"/>
        <v>5083024</v>
      </c>
      <c r="I37" s="1">
        <f t="shared" si="4"/>
        <v>85097282</v>
      </c>
      <c r="J37" s="1">
        <f t="shared" si="4"/>
        <v>9466874</v>
      </c>
      <c r="K37" s="1">
        <f t="shared" si="4"/>
        <v>142991358</v>
      </c>
      <c r="M37" s="1">
        <f>SUM(M6:M10)</f>
        <v>157887616</v>
      </c>
      <c r="O37" s="1">
        <f>SUM(O6:O10)</f>
        <v>300878974</v>
      </c>
    </row>
    <row r="38" spans="5:15" ht="13.5">
      <c r="E38" s="1">
        <f>E5-E37</f>
        <v>0</v>
      </c>
      <c r="F38" s="1">
        <f aca="true" t="shared" si="5" ref="F38:K38">F5-F37</f>
        <v>0</v>
      </c>
      <c r="G38" s="1">
        <f t="shared" si="5"/>
        <v>0</v>
      </c>
      <c r="H38" s="1">
        <f t="shared" si="5"/>
        <v>0</v>
      </c>
      <c r="I38" s="1">
        <f t="shared" si="5"/>
        <v>0</v>
      </c>
      <c r="J38" s="1">
        <f t="shared" si="5"/>
        <v>0</v>
      </c>
      <c r="K38" s="1">
        <f t="shared" si="5"/>
        <v>0</v>
      </c>
      <c r="M38" s="1">
        <f>M5-M37</f>
        <v>0</v>
      </c>
      <c r="O38" s="1">
        <f>O5-O37</f>
        <v>0</v>
      </c>
    </row>
    <row r="39" spans="5:15" ht="12.75">
      <c r="E39" s="1">
        <f>SUM(E4:E5,E11:E22)</f>
        <v>16197</v>
      </c>
      <c r="F39" s="1">
        <f aca="true" t="shared" si="6" ref="F39:K39">SUM(F4:F5,F11:F22)</f>
        <v>139089030</v>
      </c>
      <c r="G39" s="1">
        <f t="shared" si="6"/>
        <v>94578856</v>
      </c>
      <c r="H39" s="1">
        <f t="shared" si="6"/>
        <v>18425604</v>
      </c>
      <c r="I39" s="1">
        <f t="shared" si="6"/>
        <v>90516281</v>
      </c>
      <c r="J39" s="1">
        <f t="shared" si="6"/>
        <v>9466874</v>
      </c>
      <c r="K39" s="1">
        <f t="shared" si="6"/>
        <v>352076645</v>
      </c>
      <c r="M39" s="1">
        <f>SUM(M4:M5,M11:M22)</f>
        <v>170111492</v>
      </c>
      <c r="O39" s="1">
        <f>SUM(O4:O5,O11:O22)</f>
        <v>522188137</v>
      </c>
    </row>
    <row r="40" spans="5:15" ht="12.75">
      <c r="E40" s="1">
        <f>E23-E39</f>
        <v>0</v>
      </c>
      <c r="F40" s="1">
        <f aca="true" t="shared" si="7" ref="F40:K40">F23-F39</f>
        <v>0</v>
      </c>
      <c r="G40" s="1">
        <f t="shared" si="7"/>
        <v>0</v>
      </c>
      <c r="H40" s="1">
        <f t="shared" si="7"/>
        <v>0</v>
      </c>
      <c r="I40" s="1">
        <f t="shared" si="7"/>
        <v>0</v>
      </c>
      <c r="J40" s="1">
        <f t="shared" si="7"/>
        <v>0</v>
      </c>
      <c r="K40" s="1">
        <f t="shared" si="7"/>
        <v>0</v>
      </c>
      <c r="M40" s="1">
        <f>M23-M39</f>
        <v>0</v>
      </c>
      <c r="O40" s="1">
        <f>O23-O39</f>
        <v>0</v>
      </c>
    </row>
    <row r="41" spans="7:11" ht="12.75">
      <c r="G41" s="1">
        <f>SUM(G25:G27)</f>
        <v>10374862</v>
      </c>
      <c r="H41" s="1">
        <f>SUM(H25:H27)</f>
        <v>0</v>
      </c>
      <c r="I41" s="1">
        <f>SUM(I25:I27)</f>
        <v>0</v>
      </c>
      <c r="J41" s="1">
        <f>SUM(J25:J27)</f>
        <v>159736630</v>
      </c>
      <c r="K41" s="1">
        <f>SUM(K25:K27)</f>
        <v>170111492</v>
      </c>
    </row>
    <row r="42" spans="7:11" ht="12.75">
      <c r="G42" s="1">
        <f>G28-G41</f>
        <v>0</v>
      </c>
      <c r="H42" s="1" t="e">
        <f>H28-H41</f>
        <v>#VALUE!</v>
      </c>
      <c r="I42" s="1" t="e">
        <f>I28-I41</f>
        <v>#VALUE!</v>
      </c>
      <c r="J42" s="1">
        <f>J28-J41</f>
        <v>0</v>
      </c>
      <c r="K42" s="1">
        <f>K28-K41</f>
        <v>0</v>
      </c>
    </row>
    <row r="43" spans="7:11" ht="12.75">
      <c r="G43" s="1">
        <f>SUM(G23,G28)</f>
        <v>104953718</v>
      </c>
      <c r="H43" s="1">
        <f>SUM(H23,H28)</f>
        <v>18425604</v>
      </c>
      <c r="I43" s="1">
        <f>SUM(I23,I28)</f>
        <v>90516281</v>
      </c>
      <c r="J43" s="1">
        <f>SUM(J23,J28)</f>
        <v>169203504</v>
      </c>
      <c r="K43" s="1">
        <f>SUM(K23,K28)</f>
        <v>522188137</v>
      </c>
    </row>
    <row r="44" spans="7:11" ht="12.75">
      <c r="G44" s="1">
        <f>G29-G43</f>
        <v>0</v>
      </c>
      <c r="H44" s="1">
        <f>H29-H43</f>
        <v>0</v>
      </c>
      <c r="I44" s="1">
        <f>I29-I43</f>
        <v>0</v>
      </c>
      <c r="J44" s="1">
        <f>J29-J43</f>
        <v>0</v>
      </c>
      <c r="K44" s="1">
        <f>K29-K43</f>
        <v>0</v>
      </c>
    </row>
  </sheetData>
  <sheetProtection/>
  <mergeCells count="9">
    <mergeCell ref="P2:P3"/>
    <mergeCell ref="B30:D30"/>
    <mergeCell ref="B25:B28"/>
    <mergeCell ref="B29:D29"/>
    <mergeCell ref="M2:N2"/>
    <mergeCell ref="B2:B3"/>
    <mergeCell ref="B4:B24"/>
    <mergeCell ref="E2:L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T44"/>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10" width="13.75390625" style="1" customWidth="1"/>
    <col min="11" max="11" width="13.625" style="1" bestFit="1" customWidth="1"/>
    <col min="12" max="12" width="8.125" style="1" customWidth="1"/>
    <col min="13" max="13" width="13.625" style="1" bestFit="1" customWidth="1"/>
    <col min="14" max="14" width="8.125" style="1" customWidth="1"/>
    <col min="15" max="15" width="13.625" style="1" bestFit="1" customWidth="1"/>
    <col min="16" max="16" width="8.25390625" style="1" customWidth="1"/>
    <col min="17" max="17" width="12.125" style="1" bestFit="1" customWidth="1"/>
    <col min="18" max="18" width="9.00390625" style="1" customWidth="1"/>
    <col min="19" max="19" width="12.125" style="1" bestFit="1" customWidth="1"/>
    <col min="20" max="16384" width="9.00390625" style="1" customWidth="1"/>
  </cols>
  <sheetData>
    <row r="1" spans="2:16" ht="14.25" thickBot="1">
      <c r="B1" s="1" t="s">
        <v>176</v>
      </c>
      <c r="P1" s="2" t="s">
        <v>39</v>
      </c>
    </row>
    <row r="2" spans="2:16" s="3" customFormat="1" ht="29.25" customHeight="1">
      <c r="B2" s="165" t="s">
        <v>50</v>
      </c>
      <c r="C2" s="4"/>
      <c r="D2" s="5" t="s">
        <v>14</v>
      </c>
      <c r="E2" s="183" t="s">
        <v>153</v>
      </c>
      <c r="F2" s="183"/>
      <c r="G2" s="183"/>
      <c r="H2" s="183"/>
      <c r="I2" s="183"/>
      <c r="J2" s="183"/>
      <c r="K2" s="183"/>
      <c r="L2" s="184"/>
      <c r="M2" s="178" t="s">
        <v>173</v>
      </c>
      <c r="N2" s="182"/>
      <c r="O2" s="56" t="s">
        <v>13</v>
      </c>
      <c r="P2" s="180" t="s">
        <v>179</v>
      </c>
    </row>
    <row r="3" spans="2:16" s="3" customFormat="1" ht="41.25" customHeight="1" thickBot="1">
      <c r="B3" s="171"/>
      <c r="C3" s="174" t="s">
        <v>155</v>
      </c>
      <c r="D3" s="175"/>
      <c r="E3" s="57" t="s">
        <v>49</v>
      </c>
      <c r="F3" s="7" t="s">
        <v>156</v>
      </c>
      <c r="G3" s="7" t="s">
        <v>157</v>
      </c>
      <c r="H3" s="7" t="s">
        <v>158</v>
      </c>
      <c r="I3" s="7" t="s">
        <v>159</v>
      </c>
      <c r="J3" s="7" t="s">
        <v>160</v>
      </c>
      <c r="K3" s="7" t="s">
        <v>178</v>
      </c>
      <c r="L3" s="7" t="s">
        <v>177</v>
      </c>
      <c r="M3" s="7" t="s">
        <v>162</v>
      </c>
      <c r="N3" s="7" t="s">
        <v>177</v>
      </c>
      <c r="O3" s="8" t="s">
        <v>163</v>
      </c>
      <c r="P3" s="181"/>
    </row>
    <row r="4" spans="2:20" ht="14.25" customHeight="1" thickTop="1">
      <c r="B4" s="172" t="s">
        <v>15</v>
      </c>
      <c r="C4" s="11" t="s">
        <v>16</v>
      </c>
      <c r="D4" s="11"/>
      <c r="E4" s="11" t="s">
        <v>164</v>
      </c>
      <c r="F4" s="11" t="s">
        <v>164</v>
      </c>
      <c r="G4" s="11" t="s">
        <v>164</v>
      </c>
      <c r="H4" s="11">
        <v>500033</v>
      </c>
      <c r="I4" s="11" t="s">
        <v>164</v>
      </c>
      <c r="J4" s="11" t="s">
        <v>164</v>
      </c>
      <c r="K4" s="11">
        <v>500003</v>
      </c>
      <c r="L4" s="36">
        <v>8.7</v>
      </c>
      <c r="M4" s="30" t="s">
        <v>164</v>
      </c>
      <c r="N4" s="37" t="s">
        <v>164</v>
      </c>
      <c r="O4" s="11">
        <v>500033</v>
      </c>
      <c r="P4" s="59">
        <v>8.7</v>
      </c>
      <c r="Q4" s="139">
        <f>SUM(F4:J4)</f>
        <v>500033</v>
      </c>
      <c r="R4" s="1">
        <f>K4-Q4</f>
        <v>-30</v>
      </c>
      <c r="S4" s="139">
        <f>SUM(K4,M4)</f>
        <v>500003</v>
      </c>
      <c r="T4" s="1">
        <f>O4-S4</f>
        <v>30</v>
      </c>
    </row>
    <row r="5" spans="2:20" ht="13.5">
      <c r="B5" s="173"/>
      <c r="C5" s="14" t="s">
        <v>17</v>
      </c>
      <c r="D5" s="14"/>
      <c r="E5" s="41">
        <v>2330</v>
      </c>
      <c r="F5" s="15">
        <v>25179281</v>
      </c>
      <c r="G5" s="14">
        <v>27283312</v>
      </c>
      <c r="H5" s="14">
        <v>5666506</v>
      </c>
      <c r="I5" s="14">
        <v>86668129</v>
      </c>
      <c r="J5" s="14">
        <v>10269859</v>
      </c>
      <c r="K5" s="14">
        <v>155067087</v>
      </c>
      <c r="L5" s="35">
        <v>8.4</v>
      </c>
      <c r="M5" s="30">
        <v>164722288</v>
      </c>
      <c r="N5" s="38">
        <v>4.3</v>
      </c>
      <c r="O5" s="14">
        <v>319789375</v>
      </c>
      <c r="P5" s="60">
        <v>6.3</v>
      </c>
      <c r="Q5" s="1">
        <f aca="true" t="shared" si="0" ref="Q5:Q23">SUM(F5:J5)</f>
        <v>155067087</v>
      </c>
      <c r="R5" s="1">
        <f aca="true" t="shared" si="1" ref="R5:R23">K5-Q5</f>
        <v>0</v>
      </c>
      <c r="S5" s="1">
        <f aca="true" t="shared" si="2" ref="S5:S23">SUM(K5,M5)</f>
        <v>319789375</v>
      </c>
      <c r="T5" s="1">
        <f aca="true" t="shared" si="3" ref="T5:T23">O5-S5</f>
        <v>0</v>
      </c>
    </row>
    <row r="6" spans="2:20" ht="13.5">
      <c r="B6" s="173"/>
      <c r="C6" s="16"/>
      <c r="D6" s="19" t="s">
        <v>18</v>
      </c>
      <c r="E6" s="14">
        <v>107</v>
      </c>
      <c r="F6" s="14">
        <v>737312</v>
      </c>
      <c r="G6" s="14" t="s">
        <v>57</v>
      </c>
      <c r="H6" s="14" t="s">
        <v>57</v>
      </c>
      <c r="I6" s="14" t="s">
        <v>57</v>
      </c>
      <c r="J6" s="14" t="s">
        <v>57</v>
      </c>
      <c r="K6" s="14">
        <v>737312</v>
      </c>
      <c r="L6" s="35">
        <v>4.7</v>
      </c>
      <c r="M6" s="14" t="s">
        <v>57</v>
      </c>
      <c r="N6" s="38" t="s">
        <v>57</v>
      </c>
      <c r="O6" s="14">
        <v>737312</v>
      </c>
      <c r="P6" s="60">
        <v>4.7</v>
      </c>
      <c r="Q6" s="1">
        <f t="shared" si="0"/>
        <v>737312</v>
      </c>
      <c r="R6" s="1">
        <f t="shared" si="1"/>
        <v>0</v>
      </c>
      <c r="S6" s="1">
        <f t="shared" si="2"/>
        <v>737312</v>
      </c>
      <c r="T6" s="1">
        <f t="shared" si="3"/>
        <v>0</v>
      </c>
    </row>
    <row r="7" spans="2:20" ht="13.5">
      <c r="B7" s="173"/>
      <c r="C7" s="16"/>
      <c r="D7" s="19" t="s">
        <v>19</v>
      </c>
      <c r="E7" s="14">
        <v>235</v>
      </c>
      <c r="F7" s="14">
        <v>152962</v>
      </c>
      <c r="G7" s="14" t="s">
        <v>58</v>
      </c>
      <c r="H7" s="14" t="s">
        <v>58</v>
      </c>
      <c r="I7" s="14" t="s">
        <v>58</v>
      </c>
      <c r="J7" s="14" t="s">
        <v>58</v>
      </c>
      <c r="K7" s="14">
        <v>152962</v>
      </c>
      <c r="L7" s="35">
        <v>3.4</v>
      </c>
      <c r="M7" s="14" t="s">
        <v>58</v>
      </c>
      <c r="N7" s="38" t="s">
        <v>58</v>
      </c>
      <c r="O7" s="14">
        <v>152962</v>
      </c>
      <c r="P7" s="60">
        <v>3.4</v>
      </c>
      <c r="Q7" s="1">
        <f t="shared" si="0"/>
        <v>152962</v>
      </c>
      <c r="R7" s="1">
        <f t="shared" si="1"/>
        <v>0</v>
      </c>
      <c r="S7" s="1">
        <f t="shared" si="2"/>
        <v>152962</v>
      </c>
      <c r="T7" s="1">
        <f t="shared" si="3"/>
        <v>0</v>
      </c>
    </row>
    <row r="8" spans="2:20" ht="13.5">
      <c r="B8" s="173"/>
      <c r="C8" s="16"/>
      <c r="D8" s="19" t="s">
        <v>20</v>
      </c>
      <c r="E8" s="14">
        <v>80</v>
      </c>
      <c r="F8" s="14">
        <v>725296</v>
      </c>
      <c r="G8" s="14" t="s">
        <v>59</v>
      </c>
      <c r="H8" s="14" t="s">
        <v>59</v>
      </c>
      <c r="I8" s="14" t="s">
        <v>59</v>
      </c>
      <c r="J8" s="14" t="s">
        <v>59</v>
      </c>
      <c r="K8" s="14">
        <v>725296</v>
      </c>
      <c r="L8" s="35">
        <v>6.8</v>
      </c>
      <c r="M8" s="14" t="s">
        <v>59</v>
      </c>
      <c r="N8" s="38" t="s">
        <v>59</v>
      </c>
      <c r="O8" s="14">
        <v>725296</v>
      </c>
      <c r="P8" s="60">
        <v>6.8</v>
      </c>
      <c r="Q8" s="1">
        <f t="shared" si="0"/>
        <v>725296</v>
      </c>
      <c r="R8" s="1">
        <f t="shared" si="1"/>
        <v>0</v>
      </c>
      <c r="S8" s="1">
        <f t="shared" si="2"/>
        <v>725296</v>
      </c>
      <c r="T8" s="1">
        <f t="shared" si="3"/>
        <v>0</v>
      </c>
    </row>
    <row r="9" spans="2:20" ht="13.5">
      <c r="B9" s="173"/>
      <c r="C9" s="16"/>
      <c r="D9" s="19" t="s">
        <v>21</v>
      </c>
      <c r="E9" s="14">
        <v>1641</v>
      </c>
      <c r="F9" s="14">
        <v>15276382</v>
      </c>
      <c r="G9" s="14">
        <v>26111546</v>
      </c>
      <c r="H9" s="14">
        <v>5666506</v>
      </c>
      <c r="I9" s="14">
        <v>86668129</v>
      </c>
      <c r="J9" s="14">
        <v>10269859</v>
      </c>
      <c r="K9" s="14">
        <v>143992422</v>
      </c>
      <c r="L9" s="35">
        <v>8.7</v>
      </c>
      <c r="M9" s="14">
        <v>164722288</v>
      </c>
      <c r="N9" s="38">
        <v>4.3</v>
      </c>
      <c r="O9" s="14">
        <v>308714710</v>
      </c>
      <c r="P9" s="60">
        <v>6.3</v>
      </c>
      <c r="Q9" s="1">
        <f t="shared" si="0"/>
        <v>143992422</v>
      </c>
      <c r="R9" s="1">
        <f t="shared" si="1"/>
        <v>0</v>
      </c>
      <c r="S9" s="1">
        <f t="shared" si="2"/>
        <v>308714710</v>
      </c>
      <c r="T9" s="1">
        <f t="shared" si="3"/>
        <v>0</v>
      </c>
    </row>
    <row r="10" spans="2:20" ht="13.5">
      <c r="B10" s="173"/>
      <c r="C10" s="16"/>
      <c r="D10" s="19" t="s">
        <v>22</v>
      </c>
      <c r="E10" s="14">
        <v>267</v>
      </c>
      <c r="F10" s="14">
        <v>8287329</v>
      </c>
      <c r="G10" s="14">
        <v>1171766</v>
      </c>
      <c r="H10" s="14" t="s">
        <v>60</v>
      </c>
      <c r="I10" s="14" t="s">
        <v>60</v>
      </c>
      <c r="J10" s="14" t="s">
        <v>60</v>
      </c>
      <c r="K10" s="14">
        <v>9459095</v>
      </c>
      <c r="L10" s="35">
        <v>5</v>
      </c>
      <c r="M10" s="14" t="s">
        <v>60</v>
      </c>
      <c r="N10" s="38" t="s">
        <v>60</v>
      </c>
      <c r="O10" s="14">
        <v>9459095</v>
      </c>
      <c r="P10" s="60">
        <v>5</v>
      </c>
      <c r="Q10" s="1">
        <f t="shared" si="0"/>
        <v>9459095</v>
      </c>
      <c r="R10" s="1">
        <f t="shared" si="1"/>
        <v>0</v>
      </c>
      <c r="S10" s="1">
        <f t="shared" si="2"/>
        <v>9459095</v>
      </c>
      <c r="T10" s="1">
        <f t="shared" si="3"/>
        <v>0</v>
      </c>
    </row>
    <row r="11" spans="2:20" ht="13.5">
      <c r="B11" s="173"/>
      <c r="C11" s="16" t="s">
        <v>24</v>
      </c>
      <c r="D11" s="19"/>
      <c r="E11" s="14">
        <v>73</v>
      </c>
      <c r="F11" s="14">
        <v>736055</v>
      </c>
      <c r="G11" s="14" t="s">
        <v>60</v>
      </c>
      <c r="H11" s="14" t="s">
        <v>60</v>
      </c>
      <c r="I11" s="14" t="s">
        <v>60</v>
      </c>
      <c r="J11" s="14" t="s">
        <v>60</v>
      </c>
      <c r="K11" s="14">
        <v>736055</v>
      </c>
      <c r="L11" s="35">
        <v>4</v>
      </c>
      <c r="M11" s="14" t="s">
        <v>60</v>
      </c>
      <c r="N11" s="38" t="s">
        <v>60</v>
      </c>
      <c r="O11" s="14">
        <v>736055</v>
      </c>
      <c r="P11" s="60">
        <v>4</v>
      </c>
      <c r="Q11" s="1">
        <f t="shared" si="0"/>
        <v>736055</v>
      </c>
      <c r="R11" s="1">
        <f t="shared" si="1"/>
        <v>0</v>
      </c>
      <c r="S11" s="1">
        <f t="shared" si="2"/>
        <v>736055</v>
      </c>
      <c r="T11" s="1">
        <f t="shared" si="3"/>
        <v>0</v>
      </c>
    </row>
    <row r="12" spans="2:20" ht="13.5">
      <c r="B12" s="173"/>
      <c r="C12" s="16" t="s">
        <v>25</v>
      </c>
      <c r="D12" s="19"/>
      <c r="E12" s="14" t="s">
        <v>182</v>
      </c>
      <c r="F12" s="14" t="s">
        <v>60</v>
      </c>
      <c r="G12" s="14" t="s">
        <v>60</v>
      </c>
      <c r="H12" s="14" t="s">
        <v>60</v>
      </c>
      <c r="I12" s="14" t="s">
        <v>60</v>
      </c>
      <c r="J12" s="14" t="s">
        <v>60</v>
      </c>
      <c r="K12" s="14" t="s">
        <v>60</v>
      </c>
      <c r="L12" s="35" t="s">
        <v>60</v>
      </c>
      <c r="M12" s="14">
        <v>2084769</v>
      </c>
      <c r="N12" s="38">
        <v>12.8</v>
      </c>
      <c r="O12" s="14">
        <v>2084769</v>
      </c>
      <c r="P12" s="60">
        <v>12.8</v>
      </c>
      <c r="Q12" s="1">
        <f t="shared" si="0"/>
        <v>0</v>
      </c>
      <c r="R12" s="1" t="e">
        <f t="shared" si="1"/>
        <v>#VALUE!</v>
      </c>
      <c r="S12" s="1">
        <f t="shared" si="2"/>
        <v>2084769</v>
      </c>
      <c r="T12" s="1">
        <f t="shared" si="3"/>
        <v>0</v>
      </c>
    </row>
    <row r="13" spans="2:20" ht="13.5">
      <c r="B13" s="173"/>
      <c r="C13" s="16" t="s">
        <v>26</v>
      </c>
      <c r="D13" s="19"/>
      <c r="E13" s="14">
        <v>39</v>
      </c>
      <c r="F13" s="14">
        <v>321899</v>
      </c>
      <c r="G13" s="14" t="s">
        <v>57</v>
      </c>
      <c r="H13" s="14" t="s">
        <v>57</v>
      </c>
      <c r="I13" s="14" t="s">
        <v>57</v>
      </c>
      <c r="J13" s="14" t="s">
        <v>57</v>
      </c>
      <c r="K13" s="14">
        <v>321899</v>
      </c>
      <c r="L13" s="35">
        <v>3.3</v>
      </c>
      <c r="M13" s="14" t="s">
        <v>57</v>
      </c>
      <c r="N13" s="38" t="s">
        <v>57</v>
      </c>
      <c r="O13" s="14">
        <v>321899</v>
      </c>
      <c r="P13" s="60">
        <v>3.3</v>
      </c>
      <c r="Q13" s="1">
        <f t="shared" si="0"/>
        <v>321899</v>
      </c>
      <c r="R13" s="1">
        <f t="shared" si="1"/>
        <v>0</v>
      </c>
      <c r="S13" s="1">
        <f t="shared" si="2"/>
        <v>321899</v>
      </c>
      <c r="T13" s="1">
        <f t="shared" si="3"/>
        <v>0</v>
      </c>
    </row>
    <row r="14" spans="2:20" ht="13.5">
      <c r="B14" s="173"/>
      <c r="C14" s="16" t="s">
        <v>27</v>
      </c>
      <c r="D14" s="19"/>
      <c r="E14" s="14">
        <v>812</v>
      </c>
      <c r="F14" s="14">
        <v>7237735</v>
      </c>
      <c r="G14" s="14">
        <v>39250973</v>
      </c>
      <c r="H14" s="14">
        <v>11451520</v>
      </c>
      <c r="I14" s="14" t="s">
        <v>57</v>
      </c>
      <c r="J14" s="14" t="s">
        <v>57</v>
      </c>
      <c r="K14" s="14">
        <v>57940228</v>
      </c>
      <c r="L14" s="35">
        <v>10.6</v>
      </c>
      <c r="M14" s="14" t="s">
        <v>57</v>
      </c>
      <c r="N14" s="38" t="s">
        <v>57</v>
      </c>
      <c r="O14" s="14">
        <v>57940228</v>
      </c>
      <c r="P14" s="60">
        <v>10.6</v>
      </c>
      <c r="Q14" s="1">
        <f t="shared" si="0"/>
        <v>57940228</v>
      </c>
      <c r="R14" s="1">
        <f t="shared" si="1"/>
        <v>0</v>
      </c>
      <c r="S14" s="1">
        <f t="shared" si="2"/>
        <v>57940228</v>
      </c>
      <c r="T14" s="1">
        <f t="shared" si="3"/>
        <v>0</v>
      </c>
    </row>
    <row r="15" spans="2:20" ht="13.5">
      <c r="B15" s="173"/>
      <c r="C15" s="16" t="s">
        <v>28</v>
      </c>
      <c r="D15" s="19"/>
      <c r="E15" s="14">
        <v>1156</v>
      </c>
      <c r="F15" s="14">
        <v>9040609</v>
      </c>
      <c r="G15" s="14">
        <v>11394722</v>
      </c>
      <c r="H15" s="14" t="s">
        <v>57</v>
      </c>
      <c r="I15" s="14" t="s">
        <v>57</v>
      </c>
      <c r="J15" s="14" t="s">
        <v>57</v>
      </c>
      <c r="K15" s="14">
        <v>20435331</v>
      </c>
      <c r="L15" s="35">
        <v>5.7</v>
      </c>
      <c r="M15" s="14" t="s">
        <v>57</v>
      </c>
      <c r="N15" s="38" t="s">
        <v>57</v>
      </c>
      <c r="O15" s="14">
        <v>20435331</v>
      </c>
      <c r="P15" s="60">
        <v>5.7</v>
      </c>
      <c r="Q15" s="1">
        <f t="shared" si="0"/>
        <v>20435331</v>
      </c>
      <c r="R15" s="1">
        <f t="shared" si="1"/>
        <v>0</v>
      </c>
      <c r="S15" s="1">
        <f t="shared" si="2"/>
        <v>20435331</v>
      </c>
      <c r="T15" s="1">
        <f t="shared" si="3"/>
        <v>0</v>
      </c>
    </row>
    <row r="16" spans="2:20" ht="13.5">
      <c r="B16" s="173"/>
      <c r="C16" s="16" t="s">
        <v>29</v>
      </c>
      <c r="D16" s="19"/>
      <c r="E16" s="14">
        <v>6184</v>
      </c>
      <c r="F16" s="14">
        <v>51694602</v>
      </c>
      <c r="G16" s="14">
        <v>3245311</v>
      </c>
      <c r="H16" s="14">
        <v>1203922</v>
      </c>
      <c r="I16" s="14" t="s">
        <v>61</v>
      </c>
      <c r="J16" s="14" t="s">
        <v>61</v>
      </c>
      <c r="K16" s="14">
        <v>56143835</v>
      </c>
      <c r="L16" s="35">
        <v>5.9</v>
      </c>
      <c r="M16" s="14" t="s">
        <v>61</v>
      </c>
      <c r="N16" s="38" t="s">
        <v>61</v>
      </c>
      <c r="O16" s="14">
        <v>56143835</v>
      </c>
      <c r="P16" s="60">
        <v>5.9</v>
      </c>
      <c r="Q16" s="1">
        <f t="shared" si="0"/>
        <v>56143835</v>
      </c>
      <c r="R16" s="1">
        <f t="shared" si="1"/>
        <v>0</v>
      </c>
      <c r="S16" s="1">
        <f t="shared" si="2"/>
        <v>56143835</v>
      </c>
      <c r="T16" s="1">
        <f t="shared" si="3"/>
        <v>0</v>
      </c>
    </row>
    <row r="17" spans="2:20" ht="13.5">
      <c r="B17" s="173"/>
      <c r="C17" s="16" t="s">
        <v>30</v>
      </c>
      <c r="D17" s="19"/>
      <c r="E17" s="14">
        <v>3682</v>
      </c>
      <c r="F17" s="14">
        <v>34628683</v>
      </c>
      <c r="G17" s="14">
        <v>25788140</v>
      </c>
      <c r="H17" s="14">
        <v>2545341</v>
      </c>
      <c r="I17" s="14">
        <v>86808</v>
      </c>
      <c r="J17" s="14" t="s">
        <v>62</v>
      </c>
      <c r="K17" s="14">
        <v>63048972</v>
      </c>
      <c r="L17" s="35">
        <v>3.1</v>
      </c>
      <c r="M17" s="14">
        <v>10006143</v>
      </c>
      <c r="N17" s="38">
        <v>-3.6</v>
      </c>
      <c r="O17" s="14">
        <v>73055115</v>
      </c>
      <c r="P17" s="60">
        <v>2.2</v>
      </c>
      <c r="Q17" s="1">
        <f t="shared" si="0"/>
        <v>63048972</v>
      </c>
      <c r="R17" s="1">
        <f t="shared" si="1"/>
        <v>0</v>
      </c>
      <c r="S17" s="1">
        <f t="shared" si="2"/>
        <v>73055115</v>
      </c>
      <c r="T17" s="1">
        <f t="shared" si="3"/>
        <v>0</v>
      </c>
    </row>
    <row r="18" spans="2:20" ht="13.5">
      <c r="B18" s="173"/>
      <c r="C18" s="16" t="s">
        <v>31</v>
      </c>
      <c r="D18" s="19"/>
      <c r="E18" s="14">
        <v>742</v>
      </c>
      <c r="F18" s="14">
        <v>6693628</v>
      </c>
      <c r="G18" s="14">
        <v>168197</v>
      </c>
      <c r="H18" s="14" t="s">
        <v>62</v>
      </c>
      <c r="I18" s="14">
        <v>3154944</v>
      </c>
      <c r="J18" s="14" t="s">
        <v>62</v>
      </c>
      <c r="K18" s="14">
        <v>10016769</v>
      </c>
      <c r="L18" s="35">
        <v>-5.4</v>
      </c>
      <c r="M18" s="14" t="s">
        <v>62</v>
      </c>
      <c r="N18" s="38" t="s">
        <v>62</v>
      </c>
      <c r="O18" s="14">
        <v>10016769</v>
      </c>
      <c r="P18" s="60">
        <v>-5.4</v>
      </c>
      <c r="Q18" s="1">
        <f t="shared" si="0"/>
        <v>10016769</v>
      </c>
      <c r="R18" s="1">
        <f t="shared" si="1"/>
        <v>0</v>
      </c>
      <c r="S18" s="1">
        <f t="shared" si="2"/>
        <v>10016769</v>
      </c>
      <c r="T18" s="1">
        <f t="shared" si="3"/>
        <v>0</v>
      </c>
    </row>
    <row r="19" spans="2:20" ht="13.5">
      <c r="B19" s="173"/>
      <c r="C19" s="16" t="s">
        <v>32</v>
      </c>
      <c r="D19" s="19"/>
      <c r="E19" s="14">
        <v>464</v>
      </c>
      <c r="F19" s="14">
        <v>3415714</v>
      </c>
      <c r="G19" s="14" t="s">
        <v>57</v>
      </c>
      <c r="H19" s="14" t="s">
        <v>57</v>
      </c>
      <c r="I19" s="14">
        <v>1296392</v>
      </c>
      <c r="J19" s="14" t="s">
        <v>57</v>
      </c>
      <c r="K19" s="14">
        <v>4712106</v>
      </c>
      <c r="L19" s="35">
        <v>-14.9</v>
      </c>
      <c r="M19" s="14" t="s">
        <v>57</v>
      </c>
      <c r="N19" s="38" t="s">
        <v>57</v>
      </c>
      <c r="O19" s="14">
        <v>4712106</v>
      </c>
      <c r="P19" s="60">
        <v>-14.9</v>
      </c>
      <c r="Q19" s="1">
        <f t="shared" si="0"/>
        <v>4712106</v>
      </c>
      <c r="R19" s="1">
        <f t="shared" si="1"/>
        <v>0</v>
      </c>
      <c r="S19" s="1">
        <f t="shared" si="2"/>
        <v>4712106</v>
      </c>
      <c r="T19" s="1">
        <f t="shared" si="3"/>
        <v>0</v>
      </c>
    </row>
    <row r="20" spans="2:20" ht="13.5">
      <c r="B20" s="173"/>
      <c r="C20" s="16" t="s">
        <v>33</v>
      </c>
      <c r="D20" s="19"/>
      <c r="E20" s="14">
        <v>81</v>
      </c>
      <c r="F20" s="14">
        <v>548345</v>
      </c>
      <c r="G20" s="14" t="s">
        <v>57</v>
      </c>
      <c r="H20" s="14" t="s">
        <v>57</v>
      </c>
      <c r="I20" s="14" t="s">
        <v>57</v>
      </c>
      <c r="J20" s="14" t="s">
        <v>57</v>
      </c>
      <c r="K20" s="14">
        <v>548345</v>
      </c>
      <c r="L20" s="35">
        <v>3.5</v>
      </c>
      <c r="M20" s="14" t="s">
        <v>57</v>
      </c>
      <c r="N20" s="38" t="s">
        <v>57</v>
      </c>
      <c r="O20" s="14">
        <v>548345</v>
      </c>
      <c r="P20" s="60">
        <v>3.5</v>
      </c>
      <c r="Q20" s="1">
        <f t="shared" si="0"/>
        <v>548345</v>
      </c>
      <c r="R20" s="1">
        <f t="shared" si="1"/>
        <v>0</v>
      </c>
      <c r="S20" s="1">
        <f t="shared" si="2"/>
        <v>548345</v>
      </c>
      <c r="T20" s="1">
        <f t="shared" si="3"/>
        <v>0</v>
      </c>
    </row>
    <row r="21" spans="2:20" ht="13.5">
      <c r="B21" s="173"/>
      <c r="C21" s="16" t="s">
        <v>34</v>
      </c>
      <c r="D21" s="19"/>
      <c r="E21" s="14">
        <v>475</v>
      </c>
      <c r="F21" s="14">
        <v>4278850</v>
      </c>
      <c r="G21" s="14">
        <v>521763</v>
      </c>
      <c r="H21" s="14" t="s">
        <v>57</v>
      </c>
      <c r="I21" s="14" t="s">
        <v>57</v>
      </c>
      <c r="J21" s="14" t="s">
        <v>57</v>
      </c>
      <c r="K21" s="14">
        <v>4800613</v>
      </c>
      <c r="L21" s="35">
        <v>4.2</v>
      </c>
      <c r="M21" s="14" t="s">
        <v>57</v>
      </c>
      <c r="N21" s="38" t="s">
        <v>57</v>
      </c>
      <c r="O21" s="14">
        <v>4800613</v>
      </c>
      <c r="P21" s="60">
        <v>4.2</v>
      </c>
      <c r="Q21" s="1">
        <f t="shared" si="0"/>
        <v>4800613</v>
      </c>
      <c r="R21" s="1">
        <f t="shared" si="1"/>
        <v>0</v>
      </c>
      <c r="S21" s="1">
        <f t="shared" si="2"/>
        <v>4800613</v>
      </c>
      <c r="T21" s="1">
        <f t="shared" si="3"/>
        <v>0</v>
      </c>
    </row>
    <row r="22" spans="2:20" ht="13.5">
      <c r="B22" s="173"/>
      <c r="C22" s="16" t="s">
        <v>35</v>
      </c>
      <c r="D22" s="19"/>
      <c r="E22" s="14">
        <v>58</v>
      </c>
      <c r="F22" s="14">
        <v>493114</v>
      </c>
      <c r="G22" s="14" t="s">
        <v>164</v>
      </c>
      <c r="H22" s="14" t="s">
        <v>164</v>
      </c>
      <c r="I22" s="14" t="s">
        <v>164</v>
      </c>
      <c r="J22" s="14" t="s">
        <v>164</v>
      </c>
      <c r="K22" s="14">
        <v>493114</v>
      </c>
      <c r="L22" s="35">
        <v>4.5</v>
      </c>
      <c r="M22" s="14" t="s">
        <v>164</v>
      </c>
      <c r="N22" s="38" t="s">
        <v>164</v>
      </c>
      <c r="O22" s="14">
        <v>493114</v>
      </c>
      <c r="P22" s="60">
        <v>4.5</v>
      </c>
      <c r="Q22" s="1">
        <f t="shared" si="0"/>
        <v>493114</v>
      </c>
      <c r="R22" s="1">
        <f t="shared" si="1"/>
        <v>0</v>
      </c>
      <c r="S22" s="1">
        <f t="shared" si="2"/>
        <v>493114</v>
      </c>
      <c r="T22" s="1">
        <f t="shared" si="3"/>
        <v>0</v>
      </c>
    </row>
    <row r="23" spans="2:20" ht="13.5">
      <c r="B23" s="173"/>
      <c r="C23" s="16" t="s">
        <v>180</v>
      </c>
      <c r="D23" s="19"/>
      <c r="E23" s="14">
        <v>16096</v>
      </c>
      <c r="F23" s="14">
        <v>144268515</v>
      </c>
      <c r="G23" s="14">
        <v>107652418</v>
      </c>
      <c r="H23" s="14">
        <v>21367322</v>
      </c>
      <c r="I23" s="14">
        <v>91206273</v>
      </c>
      <c r="J23" s="14">
        <v>10269859</v>
      </c>
      <c r="K23" s="14">
        <v>374764387</v>
      </c>
      <c r="L23" s="35">
        <v>6.4</v>
      </c>
      <c r="M23" s="14">
        <v>176813200</v>
      </c>
      <c r="N23" s="38">
        <v>3.9</v>
      </c>
      <c r="O23" s="14">
        <v>551577587</v>
      </c>
      <c r="P23" s="60">
        <v>5.6</v>
      </c>
      <c r="Q23" s="1">
        <f t="shared" si="0"/>
        <v>374764387</v>
      </c>
      <c r="R23" s="1">
        <f t="shared" si="1"/>
        <v>0</v>
      </c>
      <c r="S23" s="1">
        <f t="shared" si="2"/>
        <v>551577587</v>
      </c>
      <c r="T23" s="1">
        <f t="shared" si="3"/>
        <v>0</v>
      </c>
    </row>
    <row r="24" spans="2:16" ht="14.25" thickBot="1">
      <c r="B24" s="173"/>
      <c r="C24" s="16" t="s">
        <v>177</v>
      </c>
      <c r="D24" s="19"/>
      <c r="E24" s="61" t="s">
        <v>183</v>
      </c>
      <c r="F24" s="35">
        <v>3.7</v>
      </c>
      <c r="G24" s="34">
        <v>13.8</v>
      </c>
      <c r="H24" s="35">
        <v>16</v>
      </c>
      <c r="I24" s="35">
        <v>0.8</v>
      </c>
      <c r="J24" s="35">
        <v>8.5</v>
      </c>
      <c r="K24" s="34">
        <v>6.4</v>
      </c>
      <c r="L24" s="35" t="s">
        <v>65</v>
      </c>
      <c r="M24" s="35" t="s">
        <v>65</v>
      </c>
      <c r="N24" s="38" t="s">
        <v>65</v>
      </c>
      <c r="O24" s="35" t="s">
        <v>65</v>
      </c>
      <c r="P24" s="60" t="s">
        <v>65</v>
      </c>
    </row>
    <row r="25" spans="2:16" ht="13.5" customHeight="1">
      <c r="B25" s="165" t="s">
        <v>11</v>
      </c>
      <c r="C25" s="20" t="s">
        <v>21</v>
      </c>
      <c r="D25" s="21"/>
      <c r="E25" s="22" t="s">
        <v>63</v>
      </c>
      <c r="F25" s="22" t="s">
        <v>63</v>
      </c>
      <c r="G25" s="22" t="s">
        <v>63</v>
      </c>
      <c r="H25" s="22" t="s">
        <v>63</v>
      </c>
      <c r="I25" s="22" t="s">
        <v>63</v>
      </c>
      <c r="J25" s="22">
        <v>164722288</v>
      </c>
      <c r="K25" s="22">
        <v>164722288</v>
      </c>
      <c r="L25" s="51" t="s">
        <v>63</v>
      </c>
      <c r="M25" s="22" t="s">
        <v>63</v>
      </c>
      <c r="N25" s="22" t="s">
        <v>63</v>
      </c>
      <c r="O25" s="22" t="s">
        <v>63</v>
      </c>
      <c r="P25" s="24" t="s">
        <v>63</v>
      </c>
    </row>
    <row r="26" spans="2:16" ht="13.5">
      <c r="B26" s="166"/>
      <c r="C26" s="16" t="s">
        <v>25</v>
      </c>
      <c r="D26" s="19"/>
      <c r="E26" s="14" t="s">
        <v>63</v>
      </c>
      <c r="F26" s="14" t="s">
        <v>63</v>
      </c>
      <c r="G26" s="14" t="s">
        <v>63</v>
      </c>
      <c r="H26" s="14" t="s">
        <v>63</v>
      </c>
      <c r="I26" s="14" t="s">
        <v>63</v>
      </c>
      <c r="J26" s="14">
        <v>2084769</v>
      </c>
      <c r="K26" s="14">
        <v>2084769</v>
      </c>
      <c r="L26" s="38" t="s">
        <v>63</v>
      </c>
      <c r="M26" s="14" t="s">
        <v>63</v>
      </c>
      <c r="N26" s="14" t="s">
        <v>63</v>
      </c>
      <c r="O26" s="14" t="s">
        <v>63</v>
      </c>
      <c r="P26" s="18" t="s">
        <v>63</v>
      </c>
    </row>
    <row r="27" spans="2:16" ht="13.5">
      <c r="B27" s="166"/>
      <c r="C27" s="16" t="s">
        <v>30</v>
      </c>
      <c r="D27" s="19"/>
      <c r="E27" s="14" t="s">
        <v>62</v>
      </c>
      <c r="F27" s="14" t="s">
        <v>62</v>
      </c>
      <c r="G27" s="14">
        <v>10006143</v>
      </c>
      <c r="H27" s="14" t="s">
        <v>62</v>
      </c>
      <c r="I27" s="14" t="s">
        <v>62</v>
      </c>
      <c r="J27" s="14" t="s">
        <v>62</v>
      </c>
      <c r="K27" s="14">
        <v>10006143</v>
      </c>
      <c r="L27" s="38" t="s">
        <v>62</v>
      </c>
      <c r="M27" s="14" t="s">
        <v>62</v>
      </c>
      <c r="N27" s="14" t="s">
        <v>62</v>
      </c>
      <c r="O27" s="14" t="s">
        <v>62</v>
      </c>
      <c r="P27" s="18" t="s">
        <v>62</v>
      </c>
    </row>
    <row r="28" spans="2:16" ht="14.25" thickBot="1">
      <c r="B28" s="167"/>
      <c r="C28" s="25" t="s">
        <v>181</v>
      </c>
      <c r="D28" s="26"/>
      <c r="E28" s="27" t="s">
        <v>42</v>
      </c>
      <c r="F28" s="27" t="s">
        <v>42</v>
      </c>
      <c r="G28" s="27">
        <v>10006143</v>
      </c>
      <c r="H28" s="27" t="s">
        <v>42</v>
      </c>
      <c r="I28" s="27" t="s">
        <v>42</v>
      </c>
      <c r="J28" s="27">
        <v>166807057</v>
      </c>
      <c r="K28" s="27">
        <v>176813200</v>
      </c>
      <c r="L28" s="52" t="s">
        <v>42</v>
      </c>
      <c r="M28" s="27" t="s">
        <v>42</v>
      </c>
      <c r="N28" s="27" t="s">
        <v>42</v>
      </c>
      <c r="O28" s="27" t="s">
        <v>42</v>
      </c>
      <c r="P28" s="29" t="s">
        <v>42</v>
      </c>
    </row>
    <row r="29" spans="2:16" ht="13.5">
      <c r="B29" s="168" t="s">
        <v>109</v>
      </c>
      <c r="C29" s="169"/>
      <c r="D29" s="170"/>
      <c r="E29" s="58" t="s">
        <v>64</v>
      </c>
      <c r="F29" s="30">
        <v>144268515</v>
      </c>
      <c r="G29" s="30">
        <v>117658561</v>
      </c>
      <c r="H29" s="30">
        <v>21367322</v>
      </c>
      <c r="I29" s="30">
        <v>91206273</v>
      </c>
      <c r="J29" s="30">
        <v>177076916</v>
      </c>
      <c r="K29" s="30">
        <v>551577587</v>
      </c>
      <c r="L29" s="53" t="s">
        <v>64</v>
      </c>
      <c r="M29" s="30" t="s">
        <v>64</v>
      </c>
      <c r="N29" s="30" t="s">
        <v>64</v>
      </c>
      <c r="O29" s="30" t="s">
        <v>64</v>
      </c>
      <c r="P29" s="33" t="s">
        <v>64</v>
      </c>
    </row>
    <row r="30" spans="2:16" ht="14.25" thickBot="1">
      <c r="B30" s="162" t="s">
        <v>177</v>
      </c>
      <c r="C30" s="163"/>
      <c r="D30" s="164"/>
      <c r="E30" s="55" t="s">
        <v>65</v>
      </c>
      <c r="F30" s="47">
        <v>3.7</v>
      </c>
      <c r="G30" s="47">
        <v>12.1</v>
      </c>
      <c r="H30" s="47">
        <v>16</v>
      </c>
      <c r="I30" s="47">
        <v>0.8</v>
      </c>
      <c r="J30" s="47">
        <v>4.7</v>
      </c>
      <c r="K30" s="47">
        <v>5.6</v>
      </c>
      <c r="L30" s="52" t="s">
        <v>65</v>
      </c>
      <c r="M30" s="47" t="s">
        <v>65</v>
      </c>
      <c r="N30" s="47" t="s">
        <v>65</v>
      </c>
      <c r="O30" s="47" t="s">
        <v>65</v>
      </c>
      <c r="P30" s="50" t="s">
        <v>65</v>
      </c>
    </row>
    <row r="31" ht="13.5"/>
    <row r="32" ht="13.5">
      <c r="B32" s="1" t="s">
        <v>174</v>
      </c>
    </row>
    <row r="33" ht="13.5">
      <c r="B33" s="54" t="s">
        <v>44</v>
      </c>
    </row>
    <row r="34" ht="13.5">
      <c r="B34" s="54" t="s">
        <v>167</v>
      </c>
    </row>
    <row r="35" ht="13.5">
      <c r="B35" s="54" t="s">
        <v>175</v>
      </c>
    </row>
    <row r="36" ht="13.5">
      <c r="B36" s="54" t="s">
        <v>170</v>
      </c>
    </row>
    <row r="37" spans="5:15" ht="13.5">
      <c r="E37" s="1">
        <f>SUM(E6:E10)</f>
        <v>2330</v>
      </c>
      <c r="F37" s="1">
        <f aca="true" t="shared" si="4" ref="F37:K37">SUM(F6:F10)</f>
        <v>25179281</v>
      </c>
      <c r="G37" s="1">
        <f t="shared" si="4"/>
        <v>27283312</v>
      </c>
      <c r="H37" s="1">
        <f t="shared" si="4"/>
        <v>5666506</v>
      </c>
      <c r="I37" s="1">
        <f t="shared" si="4"/>
        <v>86668129</v>
      </c>
      <c r="J37" s="1">
        <f t="shared" si="4"/>
        <v>10269859</v>
      </c>
      <c r="K37" s="1">
        <f t="shared" si="4"/>
        <v>155067087</v>
      </c>
      <c r="M37" s="1">
        <f>SUM(M6:M10)</f>
        <v>164722288</v>
      </c>
      <c r="O37" s="1">
        <f>SUM(O6:O10)</f>
        <v>319789375</v>
      </c>
    </row>
    <row r="38" spans="5:15" ht="13.5">
      <c r="E38" s="1">
        <f>E5-E37</f>
        <v>0</v>
      </c>
      <c r="F38" s="1">
        <f aca="true" t="shared" si="5" ref="F38:K38">F5-F37</f>
        <v>0</v>
      </c>
      <c r="G38" s="1">
        <f t="shared" si="5"/>
        <v>0</v>
      </c>
      <c r="H38" s="1">
        <f t="shared" si="5"/>
        <v>0</v>
      </c>
      <c r="I38" s="1">
        <f t="shared" si="5"/>
        <v>0</v>
      </c>
      <c r="J38" s="1">
        <f t="shared" si="5"/>
        <v>0</v>
      </c>
      <c r="K38" s="1">
        <f t="shared" si="5"/>
        <v>0</v>
      </c>
      <c r="M38" s="1">
        <f>M5-M37</f>
        <v>0</v>
      </c>
      <c r="O38" s="1">
        <f>O5-O37</f>
        <v>0</v>
      </c>
    </row>
    <row r="39" spans="5:15" ht="12.75">
      <c r="E39" s="1">
        <f>SUM(E4:E5,E11:E22)</f>
        <v>16096</v>
      </c>
      <c r="F39" s="1">
        <f aca="true" t="shared" si="6" ref="F39:K39">SUM(F4:F5,F11:F22)</f>
        <v>144268515</v>
      </c>
      <c r="G39" s="1">
        <f t="shared" si="6"/>
        <v>107652418</v>
      </c>
      <c r="H39" s="1">
        <f t="shared" si="6"/>
        <v>21367322</v>
      </c>
      <c r="I39" s="1">
        <f t="shared" si="6"/>
        <v>91206273</v>
      </c>
      <c r="J39" s="1">
        <f t="shared" si="6"/>
        <v>10269859</v>
      </c>
      <c r="K39" s="1">
        <f t="shared" si="6"/>
        <v>374764357</v>
      </c>
      <c r="M39" s="1">
        <f>SUM(M4:M5,M11:M22)</f>
        <v>176813200</v>
      </c>
      <c r="O39" s="1">
        <f>SUM(O4:O5,O11:O22)</f>
        <v>551577587</v>
      </c>
    </row>
    <row r="40" spans="5:15" ht="12.75">
      <c r="E40" s="1">
        <f>E23-E39</f>
        <v>0</v>
      </c>
      <c r="F40" s="1">
        <f aca="true" t="shared" si="7" ref="F40:K40">F23-F39</f>
        <v>0</v>
      </c>
      <c r="G40" s="1">
        <f t="shared" si="7"/>
        <v>0</v>
      </c>
      <c r="H40" s="1">
        <f t="shared" si="7"/>
        <v>0</v>
      </c>
      <c r="I40" s="1">
        <f t="shared" si="7"/>
        <v>0</v>
      </c>
      <c r="J40" s="1">
        <f t="shared" si="7"/>
        <v>0</v>
      </c>
      <c r="K40" s="1">
        <f t="shared" si="7"/>
        <v>30</v>
      </c>
      <c r="M40" s="1">
        <f>M23-M39</f>
        <v>0</v>
      </c>
      <c r="O40" s="1">
        <f>O23-O39</f>
        <v>0</v>
      </c>
    </row>
    <row r="41" spans="6:11" ht="12.75">
      <c r="F41" s="1">
        <f aca="true" t="shared" si="8" ref="F41:K41">SUM(F25:F27)</f>
        <v>0</v>
      </c>
      <c r="G41" s="1">
        <f t="shared" si="8"/>
        <v>10006143</v>
      </c>
      <c r="H41" s="1">
        <f t="shared" si="8"/>
        <v>0</v>
      </c>
      <c r="I41" s="1">
        <f t="shared" si="8"/>
        <v>0</v>
      </c>
      <c r="J41" s="1">
        <f t="shared" si="8"/>
        <v>166807057</v>
      </c>
      <c r="K41" s="1">
        <f t="shared" si="8"/>
        <v>176813200</v>
      </c>
    </row>
    <row r="42" spans="6:11" ht="12.75">
      <c r="F42" s="1" t="e">
        <f aca="true" t="shared" si="9" ref="F42:K42">F28-F41</f>
        <v>#VALUE!</v>
      </c>
      <c r="G42" s="1">
        <f t="shared" si="9"/>
        <v>0</v>
      </c>
      <c r="H42" s="1" t="e">
        <f t="shared" si="9"/>
        <v>#VALUE!</v>
      </c>
      <c r="I42" s="1" t="e">
        <f t="shared" si="9"/>
        <v>#VALUE!</v>
      </c>
      <c r="J42" s="1">
        <f t="shared" si="9"/>
        <v>0</v>
      </c>
      <c r="K42" s="1">
        <f t="shared" si="9"/>
        <v>0</v>
      </c>
    </row>
    <row r="43" spans="6:11" ht="12.75">
      <c r="F43" s="1">
        <f aca="true" t="shared" si="10" ref="F43:K43">SUM(F23,F28)</f>
        <v>144268515</v>
      </c>
      <c r="G43" s="1">
        <f t="shared" si="10"/>
        <v>117658561</v>
      </c>
      <c r="H43" s="1">
        <f t="shared" si="10"/>
        <v>21367322</v>
      </c>
      <c r="I43" s="1">
        <f t="shared" si="10"/>
        <v>91206273</v>
      </c>
      <c r="J43" s="1">
        <f t="shared" si="10"/>
        <v>177076916</v>
      </c>
      <c r="K43" s="1">
        <f t="shared" si="10"/>
        <v>551577587</v>
      </c>
    </row>
    <row r="44" spans="6:11" ht="12.75">
      <c r="F44" s="1">
        <f aca="true" t="shared" si="11" ref="F44:K44">F29-F43</f>
        <v>0</v>
      </c>
      <c r="G44" s="1">
        <f t="shared" si="11"/>
        <v>0</v>
      </c>
      <c r="H44" s="1">
        <f t="shared" si="11"/>
        <v>0</v>
      </c>
      <c r="I44" s="1">
        <f t="shared" si="11"/>
        <v>0</v>
      </c>
      <c r="J44" s="1">
        <f t="shared" si="11"/>
        <v>0</v>
      </c>
      <c r="K44" s="1">
        <f t="shared" si="11"/>
        <v>0</v>
      </c>
    </row>
  </sheetData>
  <sheetProtection/>
  <mergeCells count="9">
    <mergeCell ref="P2:P3"/>
    <mergeCell ref="B30:D30"/>
    <mergeCell ref="B25:B28"/>
    <mergeCell ref="B29:D29"/>
    <mergeCell ref="M2:N2"/>
    <mergeCell ref="B2:B3"/>
    <mergeCell ref="B4:B24"/>
    <mergeCell ref="E2:L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V44"/>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10" width="13.75390625" style="1" customWidth="1"/>
    <col min="11" max="11" width="13.625" style="1" bestFit="1" customWidth="1"/>
    <col min="12" max="12" width="8.125" style="1" customWidth="1"/>
    <col min="13" max="13" width="13.625" style="1" bestFit="1" customWidth="1"/>
    <col min="14" max="14" width="8.125" style="1" customWidth="1"/>
    <col min="15" max="15" width="13.625" style="1" bestFit="1" customWidth="1"/>
    <col min="16" max="16" width="8.25390625" style="1" customWidth="1"/>
    <col min="17" max="17" width="12.125" style="1" bestFit="1" customWidth="1"/>
    <col min="18" max="18" width="9.00390625" style="1" customWidth="1"/>
    <col min="19" max="19" width="12.125" style="1" bestFit="1" customWidth="1"/>
    <col min="20" max="20" width="9.00390625" style="1" customWidth="1"/>
    <col min="21" max="21" width="12.125" style="1" bestFit="1" customWidth="1"/>
    <col min="22" max="16384" width="9.00390625" style="1" customWidth="1"/>
  </cols>
  <sheetData>
    <row r="1" spans="2:16" ht="14.25" thickBot="1">
      <c r="B1" s="1" t="s">
        <v>185</v>
      </c>
      <c r="P1" s="2" t="s">
        <v>39</v>
      </c>
    </row>
    <row r="2" spans="2:16" s="3" customFormat="1" ht="29.25" customHeight="1">
      <c r="B2" s="165" t="s">
        <v>50</v>
      </c>
      <c r="C2" s="4"/>
      <c r="D2" s="5" t="s">
        <v>14</v>
      </c>
      <c r="E2" s="183" t="s">
        <v>153</v>
      </c>
      <c r="F2" s="183"/>
      <c r="G2" s="183"/>
      <c r="H2" s="183"/>
      <c r="I2" s="183"/>
      <c r="J2" s="183"/>
      <c r="K2" s="183"/>
      <c r="L2" s="184"/>
      <c r="M2" s="178" t="s">
        <v>173</v>
      </c>
      <c r="N2" s="182"/>
      <c r="O2" s="56" t="s">
        <v>13</v>
      </c>
      <c r="P2" s="180" t="s">
        <v>184</v>
      </c>
    </row>
    <row r="3" spans="2:16" s="3" customFormat="1" ht="41.25" customHeight="1" thickBot="1">
      <c r="B3" s="171"/>
      <c r="C3" s="174" t="s">
        <v>155</v>
      </c>
      <c r="D3" s="175"/>
      <c r="E3" s="57" t="s">
        <v>49</v>
      </c>
      <c r="F3" s="7" t="s">
        <v>156</v>
      </c>
      <c r="G3" s="7" t="s">
        <v>157</v>
      </c>
      <c r="H3" s="7" t="s">
        <v>158</v>
      </c>
      <c r="I3" s="7" t="s">
        <v>159</v>
      </c>
      <c r="J3" s="7" t="s">
        <v>160</v>
      </c>
      <c r="K3" s="7" t="s">
        <v>186</v>
      </c>
      <c r="L3" s="7" t="s">
        <v>177</v>
      </c>
      <c r="M3" s="7" t="s">
        <v>10</v>
      </c>
      <c r="N3" s="7" t="s">
        <v>177</v>
      </c>
      <c r="O3" s="8" t="s">
        <v>12</v>
      </c>
      <c r="P3" s="181"/>
    </row>
    <row r="4" spans="2:22" ht="14.25" customHeight="1" thickTop="1">
      <c r="B4" s="172" t="s">
        <v>15</v>
      </c>
      <c r="C4" s="11" t="s">
        <v>16</v>
      </c>
      <c r="D4" s="11"/>
      <c r="E4" s="11" t="s">
        <v>164</v>
      </c>
      <c r="F4" s="11" t="s">
        <v>164</v>
      </c>
      <c r="G4" s="11" t="s">
        <v>164</v>
      </c>
      <c r="H4" s="11">
        <v>504357</v>
      </c>
      <c r="I4" s="11" t="s">
        <v>164</v>
      </c>
      <c r="J4" s="11" t="s">
        <v>164</v>
      </c>
      <c r="K4" s="11">
        <v>504357</v>
      </c>
      <c r="L4" s="36">
        <v>0.9</v>
      </c>
      <c r="M4" s="30" t="s">
        <v>42</v>
      </c>
      <c r="N4" s="37" t="s">
        <v>42</v>
      </c>
      <c r="O4" s="11">
        <v>504357</v>
      </c>
      <c r="P4" s="59">
        <v>0.9</v>
      </c>
      <c r="Q4" s="1">
        <f>SUM(F4:J4)</f>
        <v>504357</v>
      </c>
      <c r="R4" s="1">
        <f>K4-Q4</f>
        <v>0</v>
      </c>
      <c r="S4" s="1">
        <f>SUM(M4)</f>
        <v>0</v>
      </c>
      <c r="T4" s="1" t="e">
        <f>M4-S4</f>
        <v>#VALUE!</v>
      </c>
      <c r="U4" s="1">
        <f>SUM(K4,M4)</f>
        <v>504357</v>
      </c>
      <c r="V4" s="1">
        <f>O4-U4</f>
        <v>0</v>
      </c>
    </row>
    <row r="5" spans="2:22" ht="13.5">
      <c r="B5" s="173"/>
      <c r="C5" s="14" t="s">
        <v>17</v>
      </c>
      <c r="D5" s="14"/>
      <c r="E5" s="41">
        <v>2324</v>
      </c>
      <c r="F5" s="15">
        <v>27015600</v>
      </c>
      <c r="G5" s="14">
        <v>33854079</v>
      </c>
      <c r="H5" s="14">
        <v>5789381</v>
      </c>
      <c r="I5" s="14">
        <v>87665627</v>
      </c>
      <c r="J5" s="14">
        <v>11361754</v>
      </c>
      <c r="K5" s="14">
        <v>165686441</v>
      </c>
      <c r="L5" s="35">
        <v>6.8</v>
      </c>
      <c r="M5" s="30">
        <v>164838119</v>
      </c>
      <c r="N5" s="38">
        <v>0.1</v>
      </c>
      <c r="O5" s="14">
        <v>330524560</v>
      </c>
      <c r="P5" s="60">
        <v>3.4</v>
      </c>
      <c r="Q5" s="1">
        <f aca="true" t="shared" si="0" ref="Q5:Q23">SUM(F5:J5)</f>
        <v>165686441</v>
      </c>
      <c r="R5" s="1">
        <f aca="true" t="shared" si="1" ref="R5:R23">K5-Q5</f>
        <v>0</v>
      </c>
      <c r="S5" s="1">
        <f aca="true" t="shared" si="2" ref="S5:S23">SUM(M5)</f>
        <v>164838119</v>
      </c>
      <c r="T5" s="1">
        <f aca="true" t="shared" si="3" ref="T5:T23">M5-S5</f>
        <v>0</v>
      </c>
      <c r="U5" s="1">
        <f aca="true" t="shared" si="4" ref="U5:U23">SUM(K5,M5)</f>
        <v>330524560</v>
      </c>
      <c r="V5" s="1">
        <f aca="true" t="shared" si="5" ref="V5:V23">O5-U5</f>
        <v>0</v>
      </c>
    </row>
    <row r="6" spans="2:22" ht="13.5">
      <c r="B6" s="173"/>
      <c r="C6" s="16"/>
      <c r="D6" s="19" t="s">
        <v>18</v>
      </c>
      <c r="E6" s="14">
        <v>108</v>
      </c>
      <c r="F6" s="14">
        <v>802579</v>
      </c>
      <c r="G6" s="14" t="s">
        <v>57</v>
      </c>
      <c r="H6" s="14" t="s">
        <v>57</v>
      </c>
      <c r="I6" s="14" t="s">
        <v>57</v>
      </c>
      <c r="J6" s="14" t="s">
        <v>57</v>
      </c>
      <c r="K6" s="14">
        <v>802579</v>
      </c>
      <c r="L6" s="35">
        <v>8.9</v>
      </c>
      <c r="M6" s="14" t="s">
        <v>182</v>
      </c>
      <c r="N6" s="38" t="s">
        <v>182</v>
      </c>
      <c r="O6" s="14">
        <v>802579</v>
      </c>
      <c r="P6" s="60">
        <v>8.9</v>
      </c>
      <c r="Q6" s="1">
        <f t="shared" si="0"/>
        <v>802579</v>
      </c>
      <c r="R6" s="1">
        <f t="shared" si="1"/>
        <v>0</v>
      </c>
      <c r="S6" s="1">
        <f t="shared" si="2"/>
        <v>0</v>
      </c>
      <c r="T6" s="1" t="e">
        <f t="shared" si="3"/>
        <v>#VALUE!</v>
      </c>
      <c r="U6" s="1">
        <f t="shared" si="4"/>
        <v>802579</v>
      </c>
      <c r="V6" s="1">
        <f t="shared" si="5"/>
        <v>0</v>
      </c>
    </row>
    <row r="7" spans="2:22" ht="13.5">
      <c r="B7" s="173"/>
      <c r="C7" s="16"/>
      <c r="D7" s="19" t="s">
        <v>19</v>
      </c>
      <c r="E7" s="14">
        <v>233</v>
      </c>
      <c r="F7" s="14">
        <v>152962</v>
      </c>
      <c r="G7" s="14" t="s">
        <v>58</v>
      </c>
      <c r="H7" s="14" t="s">
        <v>58</v>
      </c>
      <c r="I7" s="14" t="s">
        <v>58</v>
      </c>
      <c r="J7" s="14" t="s">
        <v>58</v>
      </c>
      <c r="K7" s="14">
        <v>152962</v>
      </c>
      <c r="L7" s="96">
        <v>0</v>
      </c>
      <c r="M7" s="14" t="s">
        <v>182</v>
      </c>
      <c r="N7" s="38" t="s">
        <v>182</v>
      </c>
      <c r="O7" s="14">
        <v>152962</v>
      </c>
      <c r="P7" s="95">
        <v>0</v>
      </c>
      <c r="Q7" s="1">
        <f t="shared" si="0"/>
        <v>152962</v>
      </c>
      <c r="R7" s="1">
        <f t="shared" si="1"/>
        <v>0</v>
      </c>
      <c r="S7" s="1">
        <f t="shared" si="2"/>
        <v>0</v>
      </c>
      <c r="T7" s="1" t="e">
        <f t="shared" si="3"/>
        <v>#VALUE!</v>
      </c>
      <c r="U7" s="1">
        <f t="shared" si="4"/>
        <v>152962</v>
      </c>
      <c r="V7" s="1">
        <f t="shared" si="5"/>
        <v>0</v>
      </c>
    </row>
    <row r="8" spans="2:22" ht="13.5">
      <c r="B8" s="173"/>
      <c r="C8" s="16"/>
      <c r="D8" s="19" t="s">
        <v>20</v>
      </c>
      <c r="E8" s="14">
        <v>79</v>
      </c>
      <c r="F8" s="14">
        <v>750680</v>
      </c>
      <c r="G8" s="14" t="s">
        <v>59</v>
      </c>
      <c r="H8" s="14" t="s">
        <v>59</v>
      </c>
      <c r="I8" s="14" t="s">
        <v>59</v>
      </c>
      <c r="J8" s="14" t="s">
        <v>59</v>
      </c>
      <c r="K8" s="14">
        <v>750680</v>
      </c>
      <c r="L8" s="35">
        <v>3.5</v>
      </c>
      <c r="M8" s="14" t="s">
        <v>182</v>
      </c>
      <c r="N8" s="38" t="s">
        <v>182</v>
      </c>
      <c r="O8" s="14">
        <v>750680</v>
      </c>
      <c r="P8" s="60">
        <v>3.5</v>
      </c>
      <c r="Q8" s="1">
        <f t="shared" si="0"/>
        <v>750680</v>
      </c>
      <c r="R8" s="1">
        <f t="shared" si="1"/>
        <v>0</v>
      </c>
      <c r="S8" s="1">
        <f t="shared" si="2"/>
        <v>0</v>
      </c>
      <c r="T8" s="1" t="e">
        <f t="shared" si="3"/>
        <v>#VALUE!</v>
      </c>
      <c r="U8" s="1">
        <f t="shared" si="4"/>
        <v>750680</v>
      </c>
      <c r="V8" s="1">
        <f t="shared" si="5"/>
        <v>0</v>
      </c>
    </row>
    <row r="9" spans="2:22" ht="13.5">
      <c r="B9" s="173"/>
      <c r="C9" s="16"/>
      <c r="D9" s="19" t="s">
        <v>21</v>
      </c>
      <c r="E9" s="14">
        <v>1633</v>
      </c>
      <c r="F9" s="14">
        <v>16874524</v>
      </c>
      <c r="G9" s="14">
        <v>32720456</v>
      </c>
      <c r="H9" s="14">
        <v>5789381</v>
      </c>
      <c r="I9" s="14">
        <v>87665627</v>
      </c>
      <c r="J9" s="14">
        <v>11361754</v>
      </c>
      <c r="K9" s="14">
        <v>154411742</v>
      </c>
      <c r="L9" s="35">
        <v>7.2</v>
      </c>
      <c r="M9" s="14">
        <v>164838119</v>
      </c>
      <c r="N9" s="38">
        <v>0.1</v>
      </c>
      <c r="O9" s="14">
        <v>319249861</v>
      </c>
      <c r="P9" s="60">
        <v>3.4</v>
      </c>
      <c r="Q9" s="1">
        <f t="shared" si="0"/>
        <v>154411742</v>
      </c>
      <c r="R9" s="1">
        <f t="shared" si="1"/>
        <v>0</v>
      </c>
      <c r="S9" s="1">
        <f t="shared" si="2"/>
        <v>164838119</v>
      </c>
      <c r="T9" s="1">
        <f t="shared" si="3"/>
        <v>0</v>
      </c>
      <c r="U9" s="1">
        <f t="shared" si="4"/>
        <v>319249861</v>
      </c>
      <c r="V9" s="1">
        <f t="shared" si="5"/>
        <v>0</v>
      </c>
    </row>
    <row r="10" spans="2:22" ht="13.5">
      <c r="B10" s="173"/>
      <c r="C10" s="16"/>
      <c r="D10" s="19" t="s">
        <v>22</v>
      </c>
      <c r="E10" s="14">
        <v>271</v>
      </c>
      <c r="F10" s="14">
        <v>8434855</v>
      </c>
      <c r="G10" s="14">
        <v>1133623</v>
      </c>
      <c r="H10" s="14" t="s">
        <v>60</v>
      </c>
      <c r="I10" s="14" t="s">
        <v>60</v>
      </c>
      <c r="J10" s="14" t="s">
        <v>60</v>
      </c>
      <c r="K10" s="14">
        <v>9568478</v>
      </c>
      <c r="L10" s="35">
        <v>1.2</v>
      </c>
      <c r="M10" s="14" t="s">
        <v>182</v>
      </c>
      <c r="N10" s="38" t="s">
        <v>182</v>
      </c>
      <c r="O10" s="14">
        <v>9568478</v>
      </c>
      <c r="P10" s="60">
        <v>1.2</v>
      </c>
      <c r="Q10" s="1">
        <f t="shared" si="0"/>
        <v>9568478</v>
      </c>
      <c r="R10" s="1">
        <f t="shared" si="1"/>
        <v>0</v>
      </c>
      <c r="S10" s="1">
        <f t="shared" si="2"/>
        <v>0</v>
      </c>
      <c r="T10" s="1" t="e">
        <f t="shared" si="3"/>
        <v>#VALUE!</v>
      </c>
      <c r="U10" s="1">
        <f t="shared" si="4"/>
        <v>9568478</v>
      </c>
      <c r="V10" s="1">
        <f t="shared" si="5"/>
        <v>0</v>
      </c>
    </row>
    <row r="11" spans="2:22" ht="13.5">
      <c r="B11" s="173"/>
      <c r="C11" s="16" t="s">
        <v>24</v>
      </c>
      <c r="D11" s="19"/>
      <c r="E11" s="14">
        <v>73</v>
      </c>
      <c r="F11" s="14">
        <v>765904</v>
      </c>
      <c r="G11" s="14" t="s">
        <v>60</v>
      </c>
      <c r="H11" s="14" t="s">
        <v>60</v>
      </c>
      <c r="I11" s="14" t="s">
        <v>60</v>
      </c>
      <c r="J11" s="14" t="s">
        <v>60</v>
      </c>
      <c r="K11" s="14">
        <v>765904</v>
      </c>
      <c r="L11" s="35">
        <v>4.1</v>
      </c>
      <c r="M11" s="14" t="s">
        <v>182</v>
      </c>
      <c r="N11" s="38" t="s">
        <v>182</v>
      </c>
      <c r="O11" s="14">
        <v>765904</v>
      </c>
      <c r="P11" s="60">
        <v>4.1</v>
      </c>
      <c r="Q11" s="1">
        <f t="shared" si="0"/>
        <v>765904</v>
      </c>
      <c r="R11" s="1">
        <f t="shared" si="1"/>
        <v>0</v>
      </c>
      <c r="S11" s="1">
        <f t="shared" si="2"/>
        <v>0</v>
      </c>
      <c r="T11" s="1" t="e">
        <f t="shared" si="3"/>
        <v>#VALUE!</v>
      </c>
      <c r="U11" s="1">
        <f t="shared" si="4"/>
        <v>765904</v>
      </c>
      <c r="V11" s="1">
        <f t="shared" si="5"/>
        <v>0</v>
      </c>
    </row>
    <row r="12" spans="2:22" ht="13.5">
      <c r="B12" s="173"/>
      <c r="C12" s="16" t="s">
        <v>25</v>
      </c>
      <c r="D12" s="19"/>
      <c r="E12" s="14" t="s">
        <v>182</v>
      </c>
      <c r="F12" s="14" t="s">
        <v>60</v>
      </c>
      <c r="G12" s="14" t="s">
        <v>60</v>
      </c>
      <c r="H12" s="14" t="s">
        <v>60</v>
      </c>
      <c r="I12" s="14" t="s">
        <v>60</v>
      </c>
      <c r="J12" s="14" t="s">
        <v>60</v>
      </c>
      <c r="K12" s="14" t="s">
        <v>60</v>
      </c>
      <c r="L12" s="35" t="s">
        <v>60</v>
      </c>
      <c r="M12" s="14">
        <v>2176378</v>
      </c>
      <c r="N12" s="38">
        <v>4.4</v>
      </c>
      <c r="O12" s="14">
        <v>2176378</v>
      </c>
      <c r="P12" s="60">
        <v>4.4</v>
      </c>
      <c r="Q12" s="1">
        <f t="shared" si="0"/>
        <v>0</v>
      </c>
      <c r="R12" s="1" t="e">
        <f t="shared" si="1"/>
        <v>#VALUE!</v>
      </c>
      <c r="S12" s="1">
        <f t="shared" si="2"/>
        <v>2176378</v>
      </c>
      <c r="T12" s="1">
        <f t="shared" si="3"/>
        <v>0</v>
      </c>
      <c r="U12" s="1">
        <f t="shared" si="4"/>
        <v>2176378</v>
      </c>
      <c r="V12" s="1">
        <f t="shared" si="5"/>
        <v>0</v>
      </c>
    </row>
    <row r="13" spans="2:22" ht="13.5">
      <c r="B13" s="173"/>
      <c r="C13" s="16" t="s">
        <v>26</v>
      </c>
      <c r="D13" s="19"/>
      <c r="E13" s="14">
        <v>38</v>
      </c>
      <c r="F13" s="14">
        <v>334955</v>
      </c>
      <c r="G13" s="14" t="s">
        <v>57</v>
      </c>
      <c r="H13" s="14" t="s">
        <v>57</v>
      </c>
      <c r="I13" s="14" t="s">
        <v>57</v>
      </c>
      <c r="J13" s="14" t="s">
        <v>57</v>
      </c>
      <c r="K13" s="14">
        <v>334955</v>
      </c>
      <c r="L13" s="35">
        <v>4.1</v>
      </c>
      <c r="M13" s="14" t="s">
        <v>182</v>
      </c>
      <c r="N13" s="38" t="s">
        <v>182</v>
      </c>
      <c r="O13" s="14">
        <v>334955</v>
      </c>
      <c r="P13" s="60">
        <v>4.1</v>
      </c>
      <c r="Q13" s="1">
        <f t="shared" si="0"/>
        <v>334955</v>
      </c>
      <c r="R13" s="1">
        <f t="shared" si="1"/>
        <v>0</v>
      </c>
      <c r="S13" s="1">
        <f t="shared" si="2"/>
        <v>0</v>
      </c>
      <c r="T13" s="1" t="e">
        <f t="shared" si="3"/>
        <v>#VALUE!</v>
      </c>
      <c r="U13" s="1">
        <f t="shared" si="4"/>
        <v>334955</v>
      </c>
      <c r="V13" s="1">
        <f t="shared" si="5"/>
        <v>0</v>
      </c>
    </row>
    <row r="14" spans="2:22" ht="13.5">
      <c r="B14" s="173"/>
      <c r="C14" s="16" t="s">
        <v>27</v>
      </c>
      <c r="D14" s="19"/>
      <c r="E14" s="14">
        <v>801</v>
      </c>
      <c r="F14" s="14">
        <v>7577474</v>
      </c>
      <c r="G14" s="14">
        <v>41683903</v>
      </c>
      <c r="H14" s="14">
        <v>10767195</v>
      </c>
      <c r="I14" s="14" t="s">
        <v>57</v>
      </c>
      <c r="J14" s="14" t="s">
        <v>57</v>
      </c>
      <c r="K14" s="14">
        <v>60028572</v>
      </c>
      <c r="L14" s="35">
        <v>3.6</v>
      </c>
      <c r="M14" s="14" t="s">
        <v>182</v>
      </c>
      <c r="N14" s="38" t="s">
        <v>182</v>
      </c>
      <c r="O14" s="14">
        <v>60028572</v>
      </c>
      <c r="P14" s="60">
        <v>3.6</v>
      </c>
      <c r="Q14" s="1">
        <f t="shared" si="0"/>
        <v>60028572</v>
      </c>
      <c r="R14" s="1">
        <f t="shared" si="1"/>
        <v>0</v>
      </c>
      <c r="S14" s="1">
        <f t="shared" si="2"/>
        <v>0</v>
      </c>
      <c r="T14" s="1" t="e">
        <f t="shared" si="3"/>
        <v>#VALUE!</v>
      </c>
      <c r="U14" s="1">
        <f t="shared" si="4"/>
        <v>60028572</v>
      </c>
      <c r="V14" s="1">
        <f t="shared" si="5"/>
        <v>0</v>
      </c>
    </row>
    <row r="15" spans="2:22" ht="13.5">
      <c r="B15" s="173"/>
      <c r="C15" s="16" t="s">
        <v>28</v>
      </c>
      <c r="D15" s="19"/>
      <c r="E15" s="14">
        <v>1143</v>
      </c>
      <c r="F15" s="14">
        <v>9434144</v>
      </c>
      <c r="G15" s="14">
        <v>13064944</v>
      </c>
      <c r="H15" s="14" t="s">
        <v>57</v>
      </c>
      <c r="I15" s="14" t="s">
        <v>57</v>
      </c>
      <c r="J15" s="14" t="s">
        <v>57</v>
      </c>
      <c r="K15" s="14">
        <v>22499088</v>
      </c>
      <c r="L15" s="35">
        <v>10.1</v>
      </c>
      <c r="M15" s="14" t="s">
        <v>182</v>
      </c>
      <c r="N15" s="38" t="s">
        <v>182</v>
      </c>
      <c r="O15" s="14">
        <v>22499088</v>
      </c>
      <c r="P15" s="60">
        <v>10.1</v>
      </c>
      <c r="Q15" s="1">
        <f t="shared" si="0"/>
        <v>22499088</v>
      </c>
      <c r="R15" s="1">
        <f t="shared" si="1"/>
        <v>0</v>
      </c>
      <c r="S15" s="1">
        <f t="shared" si="2"/>
        <v>0</v>
      </c>
      <c r="T15" s="1" t="e">
        <f t="shared" si="3"/>
        <v>#VALUE!</v>
      </c>
      <c r="U15" s="1">
        <f t="shared" si="4"/>
        <v>22499088</v>
      </c>
      <c r="V15" s="1">
        <f t="shared" si="5"/>
        <v>0</v>
      </c>
    </row>
    <row r="16" spans="2:22" ht="13.5">
      <c r="B16" s="173"/>
      <c r="C16" s="16" t="s">
        <v>29</v>
      </c>
      <c r="D16" s="19"/>
      <c r="E16" s="14">
        <v>6149</v>
      </c>
      <c r="F16" s="14">
        <v>53154147</v>
      </c>
      <c r="G16" s="14">
        <v>3099576</v>
      </c>
      <c r="H16" s="14">
        <v>1312983</v>
      </c>
      <c r="I16" s="14" t="s">
        <v>61</v>
      </c>
      <c r="J16" s="14" t="s">
        <v>61</v>
      </c>
      <c r="K16" s="14">
        <v>57566706</v>
      </c>
      <c r="L16" s="35">
        <v>2.5</v>
      </c>
      <c r="M16" s="14" t="s">
        <v>182</v>
      </c>
      <c r="N16" s="38" t="s">
        <v>182</v>
      </c>
      <c r="O16" s="14">
        <v>57566706</v>
      </c>
      <c r="P16" s="60">
        <v>2.5</v>
      </c>
      <c r="Q16" s="1">
        <f t="shared" si="0"/>
        <v>57566706</v>
      </c>
      <c r="R16" s="1">
        <f t="shared" si="1"/>
        <v>0</v>
      </c>
      <c r="S16" s="1">
        <f t="shared" si="2"/>
        <v>0</v>
      </c>
      <c r="T16" s="1" t="e">
        <f t="shared" si="3"/>
        <v>#VALUE!</v>
      </c>
      <c r="U16" s="1">
        <f t="shared" si="4"/>
        <v>57566706</v>
      </c>
      <c r="V16" s="1">
        <f t="shared" si="5"/>
        <v>0</v>
      </c>
    </row>
    <row r="17" spans="2:22" ht="13.5">
      <c r="B17" s="173"/>
      <c r="C17" s="16" t="s">
        <v>30</v>
      </c>
      <c r="D17" s="19"/>
      <c r="E17" s="14">
        <v>3644</v>
      </c>
      <c r="F17" s="14">
        <v>34676924</v>
      </c>
      <c r="G17" s="14">
        <v>26122961</v>
      </c>
      <c r="H17" s="14">
        <v>2600948</v>
      </c>
      <c r="I17" s="14">
        <v>72780</v>
      </c>
      <c r="J17" s="14" t="s">
        <v>62</v>
      </c>
      <c r="K17" s="14">
        <v>63473613</v>
      </c>
      <c r="L17" s="35">
        <v>0.7</v>
      </c>
      <c r="M17" s="14">
        <v>9350078</v>
      </c>
      <c r="N17" s="38">
        <v>-6.6</v>
      </c>
      <c r="O17" s="14">
        <v>72823691</v>
      </c>
      <c r="P17" s="60">
        <v>-0.3</v>
      </c>
      <c r="Q17" s="1">
        <f t="shared" si="0"/>
        <v>63473613</v>
      </c>
      <c r="R17" s="1">
        <f t="shared" si="1"/>
        <v>0</v>
      </c>
      <c r="S17" s="1">
        <f t="shared" si="2"/>
        <v>9350078</v>
      </c>
      <c r="T17" s="1">
        <f t="shared" si="3"/>
        <v>0</v>
      </c>
      <c r="U17" s="1">
        <f t="shared" si="4"/>
        <v>72823691</v>
      </c>
      <c r="V17" s="1">
        <f t="shared" si="5"/>
        <v>0</v>
      </c>
    </row>
    <row r="18" spans="2:22" ht="13.5">
      <c r="B18" s="173"/>
      <c r="C18" s="16" t="s">
        <v>31</v>
      </c>
      <c r="D18" s="19"/>
      <c r="E18" s="14">
        <v>740</v>
      </c>
      <c r="F18" s="14">
        <v>7055626</v>
      </c>
      <c r="G18" s="14" t="s">
        <v>182</v>
      </c>
      <c r="H18" s="14" t="s">
        <v>62</v>
      </c>
      <c r="I18" s="14">
        <v>4105598</v>
      </c>
      <c r="J18" s="14" t="s">
        <v>62</v>
      </c>
      <c r="K18" s="14">
        <v>11161224</v>
      </c>
      <c r="L18" s="35">
        <v>11.4</v>
      </c>
      <c r="M18" s="14" t="s">
        <v>182</v>
      </c>
      <c r="N18" s="38" t="s">
        <v>182</v>
      </c>
      <c r="O18" s="14">
        <v>11161224</v>
      </c>
      <c r="P18" s="60">
        <v>11.4</v>
      </c>
      <c r="Q18" s="1">
        <f t="shared" si="0"/>
        <v>11161224</v>
      </c>
      <c r="R18" s="1">
        <f t="shared" si="1"/>
        <v>0</v>
      </c>
      <c r="S18" s="1">
        <f t="shared" si="2"/>
        <v>0</v>
      </c>
      <c r="T18" s="1" t="e">
        <f t="shared" si="3"/>
        <v>#VALUE!</v>
      </c>
      <c r="U18" s="1">
        <f t="shared" si="4"/>
        <v>11161224</v>
      </c>
      <c r="V18" s="1">
        <f t="shared" si="5"/>
        <v>0</v>
      </c>
    </row>
    <row r="19" spans="2:22" ht="13.5">
      <c r="B19" s="173"/>
      <c r="C19" s="16" t="s">
        <v>32</v>
      </c>
      <c r="D19" s="19"/>
      <c r="E19" s="14">
        <v>458</v>
      </c>
      <c r="F19" s="14">
        <v>3514225</v>
      </c>
      <c r="G19" s="14" t="s">
        <v>57</v>
      </c>
      <c r="H19" s="14" t="s">
        <v>57</v>
      </c>
      <c r="I19" s="14">
        <v>901444</v>
      </c>
      <c r="J19" s="14" t="s">
        <v>57</v>
      </c>
      <c r="K19" s="14">
        <v>4415669</v>
      </c>
      <c r="L19" s="35">
        <v>-6.3</v>
      </c>
      <c r="M19" s="14" t="s">
        <v>182</v>
      </c>
      <c r="N19" s="38" t="s">
        <v>182</v>
      </c>
      <c r="O19" s="14">
        <v>4415669</v>
      </c>
      <c r="P19" s="60">
        <v>-6.3</v>
      </c>
      <c r="Q19" s="1">
        <f t="shared" si="0"/>
        <v>4415669</v>
      </c>
      <c r="R19" s="1">
        <f t="shared" si="1"/>
        <v>0</v>
      </c>
      <c r="S19" s="1">
        <f t="shared" si="2"/>
        <v>0</v>
      </c>
      <c r="T19" s="1" t="e">
        <f t="shared" si="3"/>
        <v>#VALUE!</v>
      </c>
      <c r="U19" s="1">
        <f t="shared" si="4"/>
        <v>4415669</v>
      </c>
      <c r="V19" s="1">
        <f t="shared" si="5"/>
        <v>0</v>
      </c>
    </row>
    <row r="20" spans="2:22" ht="13.5">
      <c r="B20" s="173"/>
      <c r="C20" s="16" t="s">
        <v>33</v>
      </c>
      <c r="D20" s="19"/>
      <c r="E20" s="14">
        <v>80</v>
      </c>
      <c r="F20" s="14">
        <v>588118</v>
      </c>
      <c r="G20" s="14" t="s">
        <v>57</v>
      </c>
      <c r="H20" s="14" t="s">
        <v>57</v>
      </c>
      <c r="I20" s="14" t="s">
        <v>57</v>
      </c>
      <c r="J20" s="14" t="s">
        <v>57</v>
      </c>
      <c r="K20" s="14">
        <v>588118</v>
      </c>
      <c r="L20" s="35">
        <v>7.3</v>
      </c>
      <c r="M20" s="14" t="s">
        <v>182</v>
      </c>
      <c r="N20" s="38" t="s">
        <v>182</v>
      </c>
      <c r="O20" s="14">
        <v>588118</v>
      </c>
      <c r="P20" s="60">
        <v>7.3</v>
      </c>
      <c r="Q20" s="1">
        <f t="shared" si="0"/>
        <v>588118</v>
      </c>
      <c r="R20" s="1">
        <f t="shared" si="1"/>
        <v>0</v>
      </c>
      <c r="S20" s="1">
        <f t="shared" si="2"/>
        <v>0</v>
      </c>
      <c r="T20" s="1" t="e">
        <f t="shared" si="3"/>
        <v>#VALUE!</v>
      </c>
      <c r="U20" s="1">
        <f t="shared" si="4"/>
        <v>588118</v>
      </c>
      <c r="V20" s="1">
        <f t="shared" si="5"/>
        <v>0</v>
      </c>
    </row>
    <row r="21" spans="2:22" ht="13.5">
      <c r="B21" s="173"/>
      <c r="C21" s="16" t="s">
        <v>34</v>
      </c>
      <c r="D21" s="19"/>
      <c r="E21" s="14">
        <v>473</v>
      </c>
      <c r="F21" s="14">
        <v>4356026</v>
      </c>
      <c r="G21" s="14">
        <v>509979</v>
      </c>
      <c r="H21" s="14" t="s">
        <v>57</v>
      </c>
      <c r="I21" s="14" t="s">
        <v>57</v>
      </c>
      <c r="J21" s="14" t="s">
        <v>57</v>
      </c>
      <c r="K21" s="14">
        <v>4866005</v>
      </c>
      <c r="L21" s="35">
        <v>1.4</v>
      </c>
      <c r="M21" s="14" t="s">
        <v>182</v>
      </c>
      <c r="N21" s="38" t="s">
        <v>182</v>
      </c>
      <c r="O21" s="14">
        <v>4866005</v>
      </c>
      <c r="P21" s="60">
        <v>1.4</v>
      </c>
      <c r="Q21" s="1">
        <f t="shared" si="0"/>
        <v>4866005</v>
      </c>
      <c r="R21" s="1">
        <f t="shared" si="1"/>
        <v>0</v>
      </c>
      <c r="S21" s="1">
        <f t="shared" si="2"/>
        <v>0</v>
      </c>
      <c r="T21" s="1" t="e">
        <f t="shared" si="3"/>
        <v>#VALUE!</v>
      </c>
      <c r="U21" s="1">
        <f t="shared" si="4"/>
        <v>4866005</v>
      </c>
      <c r="V21" s="1">
        <f t="shared" si="5"/>
        <v>0</v>
      </c>
    </row>
    <row r="22" spans="2:22" ht="13.5">
      <c r="B22" s="173"/>
      <c r="C22" s="16" t="s">
        <v>35</v>
      </c>
      <c r="D22" s="19"/>
      <c r="E22" s="14">
        <v>58</v>
      </c>
      <c r="F22" s="14">
        <v>504186</v>
      </c>
      <c r="G22" s="14" t="s">
        <v>164</v>
      </c>
      <c r="H22" s="14" t="s">
        <v>164</v>
      </c>
      <c r="I22" s="14" t="s">
        <v>164</v>
      </c>
      <c r="J22" s="14" t="s">
        <v>164</v>
      </c>
      <c r="K22" s="14">
        <v>504186</v>
      </c>
      <c r="L22" s="35">
        <v>2.2</v>
      </c>
      <c r="M22" s="14" t="s">
        <v>182</v>
      </c>
      <c r="N22" s="38" t="s">
        <v>182</v>
      </c>
      <c r="O22" s="14">
        <v>504186</v>
      </c>
      <c r="P22" s="60">
        <v>2.2</v>
      </c>
      <c r="Q22" s="1">
        <f t="shared" si="0"/>
        <v>504186</v>
      </c>
      <c r="R22" s="1">
        <f t="shared" si="1"/>
        <v>0</v>
      </c>
      <c r="S22" s="1">
        <f t="shared" si="2"/>
        <v>0</v>
      </c>
      <c r="T22" s="1" t="e">
        <f t="shared" si="3"/>
        <v>#VALUE!</v>
      </c>
      <c r="U22" s="1">
        <f t="shared" si="4"/>
        <v>504186</v>
      </c>
      <c r="V22" s="1">
        <f t="shared" si="5"/>
        <v>0</v>
      </c>
    </row>
    <row r="23" spans="2:22" ht="13.5">
      <c r="B23" s="173"/>
      <c r="C23" s="16" t="s">
        <v>181</v>
      </c>
      <c r="D23" s="19"/>
      <c r="E23" s="14">
        <v>15981</v>
      </c>
      <c r="F23" s="14">
        <v>148977329</v>
      </c>
      <c r="G23" s="14">
        <v>118335442</v>
      </c>
      <c r="H23" s="14">
        <v>20974864</v>
      </c>
      <c r="I23" s="14">
        <v>92745449</v>
      </c>
      <c r="J23" s="14">
        <v>11361754</v>
      </c>
      <c r="K23" s="14">
        <v>392394838</v>
      </c>
      <c r="L23" s="35">
        <v>4.7</v>
      </c>
      <c r="M23" s="14">
        <v>176364575</v>
      </c>
      <c r="N23" s="38">
        <v>-0.3</v>
      </c>
      <c r="O23" s="14">
        <v>568759413</v>
      </c>
      <c r="P23" s="60">
        <v>3.1</v>
      </c>
      <c r="Q23" s="1">
        <f t="shared" si="0"/>
        <v>392394838</v>
      </c>
      <c r="R23" s="1">
        <f t="shared" si="1"/>
        <v>0</v>
      </c>
      <c r="S23" s="1">
        <f t="shared" si="2"/>
        <v>176364575</v>
      </c>
      <c r="T23" s="1">
        <f t="shared" si="3"/>
        <v>0</v>
      </c>
      <c r="U23" s="1">
        <f t="shared" si="4"/>
        <v>568759413</v>
      </c>
      <c r="V23" s="1">
        <f t="shared" si="5"/>
        <v>0</v>
      </c>
    </row>
    <row r="24" spans="2:16" ht="14.25" thickBot="1">
      <c r="B24" s="173"/>
      <c r="C24" s="16" t="s">
        <v>177</v>
      </c>
      <c r="D24" s="19"/>
      <c r="E24" s="61" t="s">
        <v>188</v>
      </c>
      <c r="F24" s="35">
        <v>3.3</v>
      </c>
      <c r="G24" s="34">
        <v>9.9</v>
      </c>
      <c r="H24" s="35">
        <v>-1.8</v>
      </c>
      <c r="I24" s="35">
        <v>1.7</v>
      </c>
      <c r="J24" s="35">
        <v>10.6</v>
      </c>
      <c r="K24" s="34">
        <v>4.7</v>
      </c>
      <c r="L24" s="35" t="s">
        <v>65</v>
      </c>
      <c r="M24" s="35" t="s">
        <v>182</v>
      </c>
      <c r="N24" s="38" t="s">
        <v>182</v>
      </c>
      <c r="O24" s="35" t="s">
        <v>182</v>
      </c>
      <c r="P24" s="60" t="s">
        <v>182</v>
      </c>
    </row>
    <row r="25" spans="2:16" ht="13.5" customHeight="1">
      <c r="B25" s="165" t="s">
        <v>11</v>
      </c>
      <c r="C25" s="20" t="s">
        <v>21</v>
      </c>
      <c r="D25" s="21"/>
      <c r="E25" s="22" t="s">
        <v>63</v>
      </c>
      <c r="F25" s="22" t="s">
        <v>63</v>
      </c>
      <c r="G25" s="22" t="s">
        <v>63</v>
      </c>
      <c r="H25" s="22" t="s">
        <v>63</v>
      </c>
      <c r="I25" s="22" t="s">
        <v>63</v>
      </c>
      <c r="J25" s="22">
        <v>164838119</v>
      </c>
      <c r="K25" s="22">
        <v>164838119</v>
      </c>
      <c r="L25" s="51">
        <v>0.1</v>
      </c>
      <c r="M25" s="22" t="s">
        <v>182</v>
      </c>
      <c r="N25" s="22" t="s">
        <v>182</v>
      </c>
      <c r="O25" s="22" t="s">
        <v>182</v>
      </c>
      <c r="P25" s="24" t="s">
        <v>182</v>
      </c>
    </row>
    <row r="26" spans="2:16" ht="13.5">
      <c r="B26" s="166"/>
      <c r="C26" s="16" t="s">
        <v>25</v>
      </c>
      <c r="D26" s="19"/>
      <c r="E26" s="14" t="s">
        <v>63</v>
      </c>
      <c r="F26" s="14" t="s">
        <v>63</v>
      </c>
      <c r="G26" s="14" t="s">
        <v>63</v>
      </c>
      <c r="H26" s="14" t="s">
        <v>63</v>
      </c>
      <c r="I26" s="14" t="s">
        <v>63</v>
      </c>
      <c r="J26" s="14">
        <v>2176378</v>
      </c>
      <c r="K26" s="14">
        <v>2176378</v>
      </c>
      <c r="L26" s="38">
        <v>4.4</v>
      </c>
      <c r="M26" s="14" t="s">
        <v>182</v>
      </c>
      <c r="N26" s="14" t="s">
        <v>182</v>
      </c>
      <c r="O26" s="14" t="s">
        <v>182</v>
      </c>
      <c r="P26" s="18" t="s">
        <v>182</v>
      </c>
    </row>
    <row r="27" spans="2:16" ht="13.5">
      <c r="B27" s="166"/>
      <c r="C27" s="16" t="s">
        <v>30</v>
      </c>
      <c r="D27" s="19"/>
      <c r="E27" s="14" t="s">
        <v>62</v>
      </c>
      <c r="F27" s="14" t="s">
        <v>62</v>
      </c>
      <c r="G27" s="14">
        <v>9350078</v>
      </c>
      <c r="H27" s="14" t="s">
        <v>62</v>
      </c>
      <c r="I27" s="14" t="s">
        <v>62</v>
      </c>
      <c r="J27" s="14" t="s">
        <v>62</v>
      </c>
      <c r="K27" s="14">
        <v>9350078</v>
      </c>
      <c r="L27" s="38">
        <v>-6.6</v>
      </c>
      <c r="M27" s="14" t="s">
        <v>182</v>
      </c>
      <c r="N27" s="14" t="s">
        <v>182</v>
      </c>
      <c r="O27" s="14" t="s">
        <v>182</v>
      </c>
      <c r="P27" s="18" t="s">
        <v>182</v>
      </c>
    </row>
    <row r="28" spans="2:16" ht="14.25" thickBot="1">
      <c r="B28" s="167"/>
      <c r="C28" s="25" t="s">
        <v>187</v>
      </c>
      <c r="D28" s="26"/>
      <c r="E28" s="27" t="s">
        <v>62</v>
      </c>
      <c r="F28" s="27" t="s">
        <v>62</v>
      </c>
      <c r="G28" s="27">
        <v>9350078</v>
      </c>
      <c r="H28" s="27" t="s">
        <v>62</v>
      </c>
      <c r="I28" s="27" t="s">
        <v>62</v>
      </c>
      <c r="J28" s="27">
        <v>167014497</v>
      </c>
      <c r="K28" s="27">
        <v>176364575</v>
      </c>
      <c r="L28" s="52">
        <v>-0.3</v>
      </c>
      <c r="M28" s="27" t="s">
        <v>182</v>
      </c>
      <c r="N28" s="27" t="s">
        <v>182</v>
      </c>
      <c r="O28" s="27" t="s">
        <v>182</v>
      </c>
      <c r="P28" s="29" t="s">
        <v>182</v>
      </c>
    </row>
    <row r="29" spans="2:16" ht="13.5">
      <c r="B29" s="168" t="s">
        <v>38</v>
      </c>
      <c r="C29" s="169"/>
      <c r="D29" s="170"/>
      <c r="E29" s="58" t="s">
        <v>64</v>
      </c>
      <c r="F29" s="30">
        <v>148977329</v>
      </c>
      <c r="G29" s="30">
        <v>127685520</v>
      </c>
      <c r="H29" s="30">
        <v>20974864</v>
      </c>
      <c r="I29" s="30">
        <v>92745449</v>
      </c>
      <c r="J29" s="30">
        <v>178376251</v>
      </c>
      <c r="K29" s="30">
        <v>568759413</v>
      </c>
      <c r="L29" s="53">
        <v>3.1</v>
      </c>
      <c r="M29" s="30" t="s">
        <v>182</v>
      </c>
      <c r="N29" s="30" t="s">
        <v>182</v>
      </c>
      <c r="O29" s="30" t="s">
        <v>182</v>
      </c>
      <c r="P29" s="33" t="s">
        <v>182</v>
      </c>
    </row>
    <row r="30" spans="2:16" ht="14.25" thickBot="1">
      <c r="B30" s="162" t="s">
        <v>177</v>
      </c>
      <c r="C30" s="163"/>
      <c r="D30" s="164"/>
      <c r="E30" s="55" t="s">
        <v>65</v>
      </c>
      <c r="F30" s="47">
        <v>3.3</v>
      </c>
      <c r="G30" s="47">
        <v>8.5</v>
      </c>
      <c r="H30" s="47">
        <v>-1.8</v>
      </c>
      <c r="I30" s="47">
        <v>1.7</v>
      </c>
      <c r="J30" s="47">
        <v>0.7</v>
      </c>
      <c r="K30" s="47">
        <v>5.6</v>
      </c>
      <c r="L30" s="52" t="s">
        <v>65</v>
      </c>
      <c r="M30" s="47" t="s">
        <v>182</v>
      </c>
      <c r="N30" s="47" t="s">
        <v>182</v>
      </c>
      <c r="O30" s="47" t="s">
        <v>182</v>
      </c>
      <c r="P30" s="50" t="s">
        <v>182</v>
      </c>
    </row>
    <row r="31" ht="13.5"/>
    <row r="32" ht="13.5">
      <c r="B32" s="1" t="s">
        <v>174</v>
      </c>
    </row>
    <row r="33" ht="13.5">
      <c r="B33" s="54" t="s">
        <v>44</v>
      </c>
    </row>
    <row r="34" ht="13.5">
      <c r="B34" s="54" t="s">
        <v>167</v>
      </c>
    </row>
    <row r="35" ht="13.5">
      <c r="B35" s="54" t="s">
        <v>175</v>
      </c>
    </row>
    <row r="36" ht="13.5">
      <c r="B36" s="54" t="s">
        <v>170</v>
      </c>
    </row>
    <row r="37" spans="5:15" ht="13.5">
      <c r="E37" s="1">
        <f>SUM(E6:E10)</f>
        <v>2324</v>
      </c>
      <c r="F37" s="1">
        <f aca="true" t="shared" si="6" ref="F37:K37">SUM(F6:F10)</f>
        <v>27015600</v>
      </c>
      <c r="G37" s="1">
        <f t="shared" si="6"/>
        <v>33854079</v>
      </c>
      <c r="H37" s="1">
        <f t="shared" si="6"/>
        <v>5789381</v>
      </c>
      <c r="I37" s="1">
        <f t="shared" si="6"/>
        <v>87665627</v>
      </c>
      <c r="J37" s="1">
        <f t="shared" si="6"/>
        <v>11361754</v>
      </c>
      <c r="K37" s="1">
        <f t="shared" si="6"/>
        <v>165686441</v>
      </c>
      <c r="M37" s="1">
        <f>SUM(M6:M10)</f>
        <v>164838119</v>
      </c>
      <c r="O37" s="1">
        <f>SUM(O6:O10)</f>
        <v>330524560</v>
      </c>
    </row>
    <row r="38" spans="5:15" ht="13.5">
      <c r="E38" s="1">
        <f>E5-E37</f>
        <v>0</v>
      </c>
      <c r="F38" s="1">
        <f aca="true" t="shared" si="7" ref="F38:K38">F5-F37</f>
        <v>0</v>
      </c>
      <c r="G38" s="1">
        <f t="shared" si="7"/>
        <v>0</v>
      </c>
      <c r="H38" s="1">
        <f t="shared" si="7"/>
        <v>0</v>
      </c>
      <c r="I38" s="1">
        <f t="shared" si="7"/>
        <v>0</v>
      </c>
      <c r="J38" s="1">
        <f t="shared" si="7"/>
        <v>0</v>
      </c>
      <c r="K38" s="1">
        <f t="shared" si="7"/>
        <v>0</v>
      </c>
      <c r="M38" s="1">
        <f>M5-M37</f>
        <v>0</v>
      </c>
      <c r="O38" s="1">
        <f>O5-O37</f>
        <v>0</v>
      </c>
    </row>
    <row r="39" spans="5:15" ht="12.75">
      <c r="E39" s="1">
        <f>SUM(E4:E5,E11:E22)</f>
        <v>15981</v>
      </c>
      <c r="F39" s="1">
        <f aca="true" t="shared" si="8" ref="F39:K39">SUM(F4:F5,F11:F22)</f>
        <v>148977329</v>
      </c>
      <c r="G39" s="1">
        <f t="shared" si="8"/>
        <v>118335442</v>
      </c>
      <c r="H39" s="1">
        <f t="shared" si="8"/>
        <v>20974864</v>
      </c>
      <c r="I39" s="1">
        <f t="shared" si="8"/>
        <v>92745449</v>
      </c>
      <c r="J39" s="1">
        <f t="shared" si="8"/>
        <v>11361754</v>
      </c>
      <c r="K39" s="1">
        <f t="shared" si="8"/>
        <v>392394838</v>
      </c>
      <c r="M39" s="1">
        <f>SUM(M4:M5,M11:M22)</f>
        <v>176364575</v>
      </c>
      <c r="O39" s="1">
        <f>SUM(O4:O5,O11:O22)</f>
        <v>568759413</v>
      </c>
    </row>
    <row r="40" spans="5:15" ht="12.75">
      <c r="E40" s="1">
        <f>E23-E39</f>
        <v>0</v>
      </c>
      <c r="F40" s="1">
        <f aca="true" t="shared" si="9" ref="F40:K40">F23-F39</f>
        <v>0</v>
      </c>
      <c r="G40" s="1">
        <f t="shared" si="9"/>
        <v>0</v>
      </c>
      <c r="H40" s="1">
        <f t="shared" si="9"/>
        <v>0</v>
      </c>
      <c r="I40" s="1">
        <f t="shared" si="9"/>
        <v>0</v>
      </c>
      <c r="J40" s="1">
        <f t="shared" si="9"/>
        <v>0</v>
      </c>
      <c r="K40" s="1">
        <f t="shared" si="9"/>
        <v>0</v>
      </c>
      <c r="M40" s="1">
        <f>M23-M39</f>
        <v>0</v>
      </c>
      <c r="O40" s="1">
        <f>O23-O39</f>
        <v>0</v>
      </c>
    </row>
    <row r="41" spans="7:11" ht="12.75">
      <c r="G41" s="1">
        <f>SUM(G25:G27)</f>
        <v>9350078</v>
      </c>
      <c r="J41" s="1">
        <f>SUM(J25:J27)</f>
        <v>167014497</v>
      </c>
      <c r="K41" s="1">
        <f>SUM(K25:K27)</f>
        <v>176364575</v>
      </c>
    </row>
    <row r="42" spans="7:11" ht="12.75">
      <c r="G42" s="1">
        <f>G28-G41</f>
        <v>0</v>
      </c>
      <c r="J42" s="1">
        <f>J28-J41</f>
        <v>0</v>
      </c>
      <c r="K42" s="1">
        <f>K28-K41</f>
        <v>0</v>
      </c>
    </row>
    <row r="43" spans="6:11" ht="12.75">
      <c r="F43" s="1">
        <f aca="true" t="shared" si="10" ref="F43:K43">SUM(F23,F28)</f>
        <v>148977329</v>
      </c>
      <c r="G43" s="1">
        <f t="shared" si="10"/>
        <v>127685520</v>
      </c>
      <c r="H43" s="1">
        <f t="shared" si="10"/>
        <v>20974864</v>
      </c>
      <c r="I43" s="1">
        <f t="shared" si="10"/>
        <v>92745449</v>
      </c>
      <c r="J43" s="1">
        <f t="shared" si="10"/>
        <v>178376251</v>
      </c>
      <c r="K43" s="1">
        <f t="shared" si="10"/>
        <v>568759413</v>
      </c>
    </row>
    <row r="44" spans="6:11" ht="12.75">
      <c r="F44" s="1">
        <f aca="true" t="shared" si="11" ref="F44:K44">F29-F43</f>
        <v>0</v>
      </c>
      <c r="G44" s="1">
        <f t="shared" si="11"/>
        <v>0</v>
      </c>
      <c r="H44" s="1">
        <f t="shared" si="11"/>
        <v>0</v>
      </c>
      <c r="I44" s="1">
        <f t="shared" si="11"/>
        <v>0</v>
      </c>
      <c r="J44" s="1">
        <f t="shared" si="11"/>
        <v>0</v>
      </c>
      <c r="K44" s="1">
        <f t="shared" si="11"/>
        <v>0</v>
      </c>
    </row>
  </sheetData>
  <sheetProtection/>
  <mergeCells count="9">
    <mergeCell ref="P2:P3"/>
    <mergeCell ref="B30:D30"/>
    <mergeCell ref="B25:B28"/>
    <mergeCell ref="B29:D29"/>
    <mergeCell ref="M2:N2"/>
    <mergeCell ref="B2:B3"/>
    <mergeCell ref="B4:B24"/>
    <mergeCell ref="E2:L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V45"/>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10" width="13.75390625" style="1" customWidth="1"/>
    <col min="11" max="11" width="13.625" style="1" bestFit="1" customWidth="1"/>
    <col min="12" max="12" width="8.125" style="1" customWidth="1"/>
    <col min="13" max="13" width="13.625" style="1" bestFit="1" customWidth="1"/>
    <col min="14" max="14" width="8.125" style="1" customWidth="1"/>
    <col min="15" max="15" width="13.625" style="1" bestFit="1" customWidth="1"/>
    <col min="16" max="16" width="8.25390625" style="1" customWidth="1"/>
    <col min="17" max="17" width="12.125" style="1" bestFit="1" customWidth="1"/>
    <col min="18" max="18" width="8.50390625" style="1" bestFit="1" customWidth="1"/>
    <col min="19" max="19" width="12.125" style="1" bestFit="1" customWidth="1"/>
    <col min="20" max="20" width="8.50390625" style="1" bestFit="1" customWidth="1"/>
    <col min="21" max="21" width="12.125" style="1" bestFit="1" customWidth="1"/>
    <col min="22" max="22" width="9.875" style="1" bestFit="1" customWidth="1"/>
    <col min="23" max="16384" width="9.00390625" style="1" customWidth="1"/>
  </cols>
  <sheetData>
    <row r="1" spans="2:16" ht="14.25" thickBot="1">
      <c r="B1" s="1" t="s">
        <v>192</v>
      </c>
      <c r="P1" s="2" t="s">
        <v>39</v>
      </c>
    </row>
    <row r="2" spans="2:16" s="3" customFormat="1" ht="29.25" customHeight="1">
      <c r="B2" s="165" t="s">
        <v>50</v>
      </c>
      <c r="C2" s="4"/>
      <c r="D2" s="5" t="s">
        <v>14</v>
      </c>
      <c r="E2" s="183" t="s">
        <v>153</v>
      </c>
      <c r="F2" s="183"/>
      <c r="G2" s="183"/>
      <c r="H2" s="183"/>
      <c r="I2" s="183"/>
      <c r="J2" s="183"/>
      <c r="K2" s="183"/>
      <c r="L2" s="184"/>
      <c r="M2" s="178" t="s">
        <v>173</v>
      </c>
      <c r="N2" s="182"/>
      <c r="O2" s="56" t="s">
        <v>13</v>
      </c>
      <c r="P2" s="180" t="s">
        <v>117</v>
      </c>
    </row>
    <row r="3" spans="2:16" s="3" customFormat="1" ht="41.25" customHeight="1" thickBot="1">
      <c r="B3" s="171"/>
      <c r="C3" s="174" t="s">
        <v>155</v>
      </c>
      <c r="D3" s="175"/>
      <c r="E3" s="57" t="s">
        <v>49</v>
      </c>
      <c r="F3" s="7" t="s">
        <v>156</v>
      </c>
      <c r="G3" s="7" t="s">
        <v>157</v>
      </c>
      <c r="H3" s="7" t="s">
        <v>158</v>
      </c>
      <c r="I3" s="7" t="s">
        <v>159</v>
      </c>
      <c r="J3" s="7" t="s">
        <v>160</v>
      </c>
      <c r="K3" s="7" t="s">
        <v>189</v>
      </c>
      <c r="L3" s="7" t="s">
        <v>113</v>
      </c>
      <c r="M3" s="7" t="s">
        <v>54</v>
      </c>
      <c r="N3" s="7" t="s">
        <v>113</v>
      </c>
      <c r="O3" s="8" t="s">
        <v>55</v>
      </c>
      <c r="P3" s="181"/>
    </row>
    <row r="4" spans="2:22" ht="14.25" customHeight="1" thickTop="1">
      <c r="B4" s="172" t="s">
        <v>15</v>
      </c>
      <c r="C4" s="11" t="s">
        <v>16</v>
      </c>
      <c r="D4" s="11"/>
      <c r="E4" s="98" t="s">
        <v>164</v>
      </c>
      <c r="F4" s="98" t="s">
        <v>164</v>
      </c>
      <c r="G4" s="98" t="s">
        <v>164</v>
      </c>
      <c r="H4" s="98">
        <v>512061</v>
      </c>
      <c r="I4" s="98" t="s">
        <v>164</v>
      </c>
      <c r="J4" s="98" t="s">
        <v>164</v>
      </c>
      <c r="K4" s="98">
        <v>512061</v>
      </c>
      <c r="L4" s="134">
        <v>1.5</v>
      </c>
      <c r="M4" s="108" t="s">
        <v>164</v>
      </c>
      <c r="N4" s="111" t="s">
        <v>164</v>
      </c>
      <c r="O4" s="98">
        <v>512061</v>
      </c>
      <c r="P4" s="135">
        <v>1.5</v>
      </c>
      <c r="Q4" s="1">
        <f>SUM(F4:J4)</f>
        <v>512061</v>
      </c>
      <c r="R4" s="1">
        <f>K4-Q4</f>
        <v>0</v>
      </c>
      <c r="S4" s="1">
        <f>SUM(M4)</f>
        <v>0</v>
      </c>
      <c r="T4" s="1" t="e">
        <f>M4-S4</f>
        <v>#VALUE!</v>
      </c>
      <c r="U4" s="1">
        <f>SUM(K4,M4)</f>
        <v>512061</v>
      </c>
      <c r="V4" s="1">
        <f>O4-U4</f>
        <v>0</v>
      </c>
    </row>
    <row r="5" spans="2:22" ht="13.5">
      <c r="B5" s="173"/>
      <c r="C5" s="14" t="s">
        <v>17</v>
      </c>
      <c r="D5" s="14"/>
      <c r="E5" s="100">
        <v>2316</v>
      </c>
      <c r="F5" s="100">
        <v>26502973</v>
      </c>
      <c r="G5" s="46">
        <v>45093231</v>
      </c>
      <c r="H5" s="46">
        <v>6010660</v>
      </c>
      <c r="I5" s="46">
        <v>87428476</v>
      </c>
      <c r="J5" s="46">
        <v>11577610</v>
      </c>
      <c r="K5" s="46">
        <v>176612950</v>
      </c>
      <c r="L5" s="101">
        <v>6.6</v>
      </c>
      <c r="M5" s="108">
        <v>161549188</v>
      </c>
      <c r="N5" s="104">
        <v>-2</v>
      </c>
      <c r="O5" s="46">
        <v>338162138</v>
      </c>
      <c r="P5" s="136">
        <v>2.3</v>
      </c>
      <c r="Q5" s="1">
        <f aca="true" t="shared" si="0" ref="Q5:Q23">SUM(F5:J5)</f>
        <v>176612950</v>
      </c>
      <c r="R5" s="1">
        <f aca="true" t="shared" si="1" ref="R5:R23">K5-Q5</f>
        <v>0</v>
      </c>
      <c r="S5" s="1">
        <f aca="true" t="shared" si="2" ref="S5:S23">SUM(M5)</f>
        <v>161549188</v>
      </c>
      <c r="T5" s="1">
        <f aca="true" t="shared" si="3" ref="T5:T23">M5-S5</f>
        <v>0</v>
      </c>
      <c r="U5" s="1">
        <f aca="true" t="shared" si="4" ref="U5:U23">SUM(K5,M5)</f>
        <v>338162138</v>
      </c>
      <c r="V5" s="1">
        <f aca="true" t="shared" si="5" ref="V5:V23">O5-U5</f>
        <v>0</v>
      </c>
    </row>
    <row r="6" spans="2:22" ht="13.5">
      <c r="B6" s="173"/>
      <c r="C6" s="16"/>
      <c r="D6" s="19" t="s">
        <v>18</v>
      </c>
      <c r="E6" s="46">
        <v>108</v>
      </c>
      <c r="F6" s="46">
        <v>827410</v>
      </c>
      <c r="G6" s="46" t="s">
        <v>57</v>
      </c>
      <c r="H6" s="46" t="s">
        <v>57</v>
      </c>
      <c r="I6" s="46" t="s">
        <v>57</v>
      </c>
      <c r="J6" s="46" t="s">
        <v>57</v>
      </c>
      <c r="K6" s="46">
        <v>827410</v>
      </c>
      <c r="L6" s="101">
        <v>3.1</v>
      </c>
      <c r="M6" s="46" t="s">
        <v>57</v>
      </c>
      <c r="N6" s="104" t="s">
        <v>57</v>
      </c>
      <c r="O6" s="46">
        <v>827410</v>
      </c>
      <c r="P6" s="136">
        <v>3.1</v>
      </c>
      <c r="Q6" s="1">
        <f t="shared" si="0"/>
        <v>827410</v>
      </c>
      <c r="R6" s="1">
        <f t="shared" si="1"/>
        <v>0</v>
      </c>
      <c r="S6" s="1">
        <f t="shared" si="2"/>
        <v>0</v>
      </c>
      <c r="T6" s="1" t="e">
        <f t="shared" si="3"/>
        <v>#VALUE!</v>
      </c>
      <c r="U6" s="1">
        <f t="shared" si="4"/>
        <v>827410</v>
      </c>
      <c r="V6" s="1">
        <f t="shared" si="5"/>
        <v>0</v>
      </c>
    </row>
    <row r="7" spans="2:22" ht="13.5">
      <c r="B7" s="173"/>
      <c r="C7" s="16"/>
      <c r="D7" s="19" t="s">
        <v>19</v>
      </c>
      <c r="E7" s="46">
        <v>230</v>
      </c>
      <c r="F7" s="46">
        <v>140744</v>
      </c>
      <c r="G7" s="46" t="s">
        <v>58</v>
      </c>
      <c r="H7" s="46" t="s">
        <v>58</v>
      </c>
      <c r="I7" s="46" t="s">
        <v>58</v>
      </c>
      <c r="J7" s="46" t="s">
        <v>58</v>
      </c>
      <c r="K7" s="46">
        <v>140744</v>
      </c>
      <c r="L7" s="101">
        <v>-8</v>
      </c>
      <c r="M7" s="46" t="s">
        <v>58</v>
      </c>
      <c r="N7" s="104" t="s">
        <v>58</v>
      </c>
      <c r="O7" s="46">
        <v>140744</v>
      </c>
      <c r="P7" s="136">
        <v>-8</v>
      </c>
      <c r="Q7" s="1">
        <f t="shared" si="0"/>
        <v>140744</v>
      </c>
      <c r="R7" s="1">
        <f t="shared" si="1"/>
        <v>0</v>
      </c>
      <c r="S7" s="1">
        <f t="shared" si="2"/>
        <v>0</v>
      </c>
      <c r="T7" s="1" t="e">
        <f t="shared" si="3"/>
        <v>#VALUE!</v>
      </c>
      <c r="U7" s="1">
        <f t="shared" si="4"/>
        <v>140744</v>
      </c>
      <c r="V7" s="1">
        <f t="shared" si="5"/>
        <v>0</v>
      </c>
    </row>
    <row r="8" spans="2:22" ht="13.5">
      <c r="B8" s="173"/>
      <c r="C8" s="16"/>
      <c r="D8" s="19" t="s">
        <v>20</v>
      </c>
      <c r="E8" s="46">
        <v>79</v>
      </c>
      <c r="F8" s="46">
        <v>714444</v>
      </c>
      <c r="G8" s="46" t="s">
        <v>59</v>
      </c>
      <c r="H8" s="46" t="s">
        <v>59</v>
      </c>
      <c r="I8" s="46" t="s">
        <v>59</v>
      </c>
      <c r="J8" s="46" t="s">
        <v>59</v>
      </c>
      <c r="K8" s="46">
        <v>714444</v>
      </c>
      <c r="L8" s="101">
        <v>-4.8</v>
      </c>
      <c r="M8" s="46" t="s">
        <v>59</v>
      </c>
      <c r="N8" s="104" t="s">
        <v>59</v>
      </c>
      <c r="O8" s="46">
        <v>714444</v>
      </c>
      <c r="P8" s="136">
        <v>-4.8</v>
      </c>
      <c r="Q8" s="1">
        <f t="shared" si="0"/>
        <v>714444</v>
      </c>
      <c r="R8" s="1">
        <f t="shared" si="1"/>
        <v>0</v>
      </c>
      <c r="S8" s="1">
        <f t="shared" si="2"/>
        <v>0</v>
      </c>
      <c r="T8" s="1" t="e">
        <f t="shared" si="3"/>
        <v>#VALUE!</v>
      </c>
      <c r="U8" s="1">
        <f t="shared" si="4"/>
        <v>714444</v>
      </c>
      <c r="V8" s="1">
        <f t="shared" si="5"/>
        <v>0</v>
      </c>
    </row>
    <row r="9" spans="2:22" ht="13.5">
      <c r="B9" s="173"/>
      <c r="C9" s="16"/>
      <c r="D9" s="19" t="s">
        <v>21</v>
      </c>
      <c r="E9" s="46">
        <v>1627</v>
      </c>
      <c r="F9" s="46">
        <v>16640173</v>
      </c>
      <c r="G9" s="46">
        <v>44007271</v>
      </c>
      <c r="H9" s="46">
        <v>6010660</v>
      </c>
      <c r="I9" s="46">
        <v>87428476</v>
      </c>
      <c r="J9" s="46">
        <v>11577610</v>
      </c>
      <c r="K9" s="46">
        <v>165664190</v>
      </c>
      <c r="L9" s="101">
        <v>7.3</v>
      </c>
      <c r="M9" s="46">
        <v>161549188</v>
      </c>
      <c r="N9" s="104">
        <v>-2</v>
      </c>
      <c r="O9" s="46">
        <v>327213378</v>
      </c>
      <c r="P9" s="136">
        <v>2.5</v>
      </c>
      <c r="Q9" s="1">
        <f t="shared" si="0"/>
        <v>165664190</v>
      </c>
      <c r="R9" s="1">
        <f t="shared" si="1"/>
        <v>0</v>
      </c>
      <c r="S9" s="1">
        <f t="shared" si="2"/>
        <v>161549188</v>
      </c>
      <c r="T9" s="1">
        <f t="shared" si="3"/>
        <v>0</v>
      </c>
      <c r="U9" s="1">
        <f t="shared" si="4"/>
        <v>327213378</v>
      </c>
      <c r="V9" s="1">
        <f t="shared" si="5"/>
        <v>0</v>
      </c>
    </row>
    <row r="10" spans="2:22" ht="13.5">
      <c r="B10" s="173"/>
      <c r="C10" s="16"/>
      <c r="D10" s="19" t="s">
        <v>22</v>
      </c>
      <c r="E10" s="46">
        <v>272</v>
      </c>
      <c r="F10" s="46">
        <v>8180202</v>
      </c>
      <c r="G10" s="46">
        <v>1085960</v>
      </c>
      <c r="H10" s="46" t="s">
        <v>60</v>
      </c>
      <c r="I10" s="46" t="s">
        <v>60</v>
      </c>
      <c r="J10" s="46" t="s">
        <v>60</v>
      </c>
      <c r="K10" s="46">
        <v>9266162</v>
      </c>
      <c r="L10" s="101">
        <v>-3.2</v>
      </c>
      <c r="M10" s="46" t="s">
        <v>60</v>
      </c>
      <c r="N10" s="104" t="s">
        <v>60</v>
      </c>
      <c r="O10" s="46">
        <v>9266162</v>
      </c>
      <c r="P10" s="136">
        <v>-3.2</v>
      </c>
      <c r="Q10" s="1">
        <f t="shared" si="0"/>
        <v>9266162</v>
      </c>
      <c r="R10" s="1">
        <f t="shared" si="1"/>
        <v>0</v>
      </c>
      <c r="S10" s="1">
        <f t="shared" si="2"/>
        <v>0</v>
      </c>
      <c r="T10" s="1" t="e">
        <f t="shared" si="3"/>
        <v>#VALUE!</v>
      </c>
      <c r="U10" s="1">
        <f t="shared" si="4"/>
        <v>9266162</v>
      </c>
      <c r="V10" s="1">
        <f t="shared" si="5"/>
        <v>0</v>
      </c>
    </row>
    <row r="11" spans="2:22" ht="13.5">
      <c r="B11" s="173"/>
      <c r="C11" s="16" t="s">
        <v>24</v>
      </c>
      <c r="D11" s="19"/>
      <c r="E11" s="46">
        <v>71</v>
      </c>
      <c r="F11" s="46">
        <v>756946</v>
      </c>
      <c r="G11" s="46" t="s">
        <v>60</v>
      </c>
      <c r="H11" s="46" t="s">
        <v>60</v>
      </c>
      <c r="I11" s="46" t="s">
        <v>60</v>
      </c>
      <c r="J11" s="46" t="s">
        <v>60</v>
      </c>
      <c r="K11" s="46">
        <v>756946</v>
      </c>
      <c r="L11" s="101">
        <v>-1.2</v>
      </c>
      <c r="M11" s="46" t="s">
        <v>60</v>
      </c>
      <c r="N11" s="104" t="s">
        <v>60</v>
      </c>
      <c r="O11" s="46">
        <v>756946</v>
      </c>
      <c r="P11" s="136">
        <v>-1.2</v>
      </c>
      <c r="Q11" s="1">
        <f t="shared" si="0"/>
        <v>756946</v>
      </c>
      <c r="R11" s="1">
        <f t="shared" si="1"/>
        <v>0</v>
      </c>
      <c r="S11" s="1">
        <f t="shared" si="2"/>
        <v>0</v>
      </c>
      <c r="T11" s="1" t="e">
        <f t="shared" si="3"/>
        <v>#VALUE!</v>
      </c>
      <c r="U11" s="1">
        <f t="shared" si="4"/>
        <v>756946</v>
      </c>
      <c r="V11" s="1">
        <f t="shared" si="5"/>
        <v>0</v>
      </c>
    </row>
    <row r="12" spans="2:22" ht="13.5">
      <c r="B12" s="173"/>
      <c r="C12" s="16" t="s">
        <v>25</v>
      </c>
      <c r="D12" s="19"/>
      <c r="E12" s="46" t="s">
        <v>60</v>
      </c>
      <c r="F12" s="46" t="s">
        <v>60</v>
      </c>
      <c r="G12" s="46" t="s">
        <v>60</v>
      </c>
      <c r="H12" s="46" t="s">
        <v>60</v>
      </c>
      <c r="I12" s="46" t="s">
        <v>60</v>
      </c>
      <c r="J12" s="46" t="s">
        <v>60</v>
      </c>
      <c r="K12" s="46" t="s">
        <v>60</v>
      </c>
      <c r="L12" s="101" t="s">
        <v>60</v>
      </c>
      <c r="M12" s="46">
        <v>2241212</v>
      </c>
      <c r="N12" s="104">
        <v>3</v>
      </c>
      <c r="O12" s="46">
        <v>2241212</v>
      </c>
      <c r="P12" s="136">
        <v>3</v>
      </c>
      <c r="Q12" s="1">
        <f t="shared" si="0"/>
        <v>0</v>
      </c>
      <c r="R12" s="1" t="e">
        <f t="shared" si="1"/>
        <v>#VALUE!</v>
      </c>
      <c r="S12" s="1">
        <f t="shared" si="2"/>
        <v>2241212</v>
      </c>
      <c r="T12" s="1">
        <f t="shared" si="3"/>
        <v>0</v>
      </c>
      <c r="U12" s="1">
        <f t="shared" si="4"/>
        <v>2241212</v>
      </c>
      <c r="V12" s="1">
        <f t="shared" si="5"/>
        <v>0</v>
      </c>
    </row>
    <row r="13" spans="2:22" ht="13.5">
      <c r="B13" s="173"/>
      <c r="C13" s="16" t="s">
        <v>26</v>
      </c>
      <c r="D13" s="19"/>
      <c r="E13" s="46">
        <v>37</v>
      </c>
      <c r="F13" s="46">
        <v>305400</v>
      </c>
      <c r="G13" s="46" t="s">
        <v>57</v>
      </c>
      <c r="H13" s="46" t="s">
        <v>57</v>
      </c>
      <c r="I13" s="46" t="s">
        <v>57</v>
      </c>
      <c r="J13" s="46" t="s">
        <v>57</v>
      </c>
      <c r="K13" s="46">
        <v>305400</v>
      </c>
      <c r="L13" s="101">
        <v>-8.8</v>
      </c>
      <c r="M13" s="46" t="s">
        <v>57</v>
      </c>
      <c r="N13" s="104" t="s">
        <v>57</v>
      </c>
      <c r="O13" s="46">
        <v>305400</v>
      </c>
      <c r="P13" s="136">
        <v>-8.8</v>
      </c>
      <c r="Q13" s="1">
        <f t="shared" si="0"/>
        <v>305400</v>
      </c>
      <c r="R13" s="1">
        <f t="shared" si="1"/>
        <v>0</v>
      </c>
      <c r="S13" s="1">
        <f t="shared" si="2"/>
        <v>0</v>
      </c>
      <c r="T13" s="1" t="e">
        <f t="shared" si="3"/>
        <v>#VALUE!</v>
      </c>
      <c r="U13" s="1">
        <f t="shared" si="4"/>
        <v>305400</v>
      </c>
      <c r="V13" s="1">
        <f t="shared" si="5"/>
        <v>0</v>
      </c>
    </row>
    <row r="14" spans="2:22" ht="13.5">
      <c r="B14" s="173"/>
      <c r="C14" s="16" t="s">
        <v>27</v>
      </c>
      <c r="D14" s="19"/>
      <c r="E14" s="46">
        <v>792</v>
      </c>
      <c r="F14" s="46">
        <v>7681818</v>
      </c>
      <c r="G14" s="46">
        <v>43422449</v>
      </c>
      <c r="H14" s="46">
        <v>3541858</v>
      </c>
      <c r="I14" s="46" t="s">
        <v>57</v>
      </c>
      <c r="J14" s="46" t="s">
        <v>57</v>
      </c>
      <c r="K14" s="46">
        <v>54646125</v>
      </c>
      <c r="L14" s="101">
        <v>-9</v>
      </c>
      <c r="M14" s="46" t="s">
        <v>57</v>
      </c>
      <c r="N14" s="104" t="s">
        <v>57</v>
      </c>
      <c r="O14" s="46">
        <v>54646125</v>
      </c>
      <c r="P14" s="136">
        <v>-9</v>
      </c>
      <c r="Q14" s="1">
        <f t="shared" si="0"/>
        <v>54646125</v>
      </c>
      <c r="R14" s="1">
        <f t="shared" si="1"/>
        <v>0</v>
      </c>
      <c r="S14" s="1">
        <f t="shared" si="2"/>
        <v>0</v>
      </c>
      <c r="T14" s="1" t="e">
        <f t="shared" si="3"/>
        <v>#VALUE!</v>
      </c>
      <c r="U14" s="1">
        <f t="shared" si="4"/>
        <v>54646125</v>
      </c>
      <c r="V14" s="1">
        <f t="shared" si="5"/>
        <v>0</v>
      </c>
    </row>
    <row r="15" spans="2:22" ht="13.5">
      <c r="B15" s="173"/>
      <c r="C15" s="16" t="s">
        <v>28</v>
      </c>
      <c r="D15" s="19"/>
      <c r="E15" s="46">
        <v>1130</v>
      </c>
      <c r="F15" s="46">
        <v>9257537</v>
      </c>
      <c r="G15" s="46">
        <v>13407418</v>
      </c>
      <c r="H15" s="46" t="s">
        <v>57</v>
      </c>
      <c r="I15" s="46" t="s">
        <v>57</v>
      </c>
      <c r="J15" s="46" t="s">
        <v>57</v>
      </c>
      <c r="K15" s="46">
        <v>22664955</v>
      </c>
      <c r="L15" s="101">
        <v>0.7</v>
      </c>
      <c r="M15" s="46" t="s">
        <v>57</v>
      </c>
      <c r="N15" s="104" t="s">
        <v>57</v>
      </c>
      <c r="O15" s="46">
        <v>22664955</v>
      </c>
      <c r="P15" s="136">
        <v>0.7</v>
      </c>
      <c r="Q15" s="1">
        <f t="shared" si="0"/>
        <v>22664955</v>
      </c>
      <c r="R15" s="1">
        <f t="shared" si="1"/>
        <v>0</v>
      </c>
      <c r="S15" s="1">
        <f t="shared" si="2"/>
        <v>0</v>
      </c>
      <c r="T15" s="1" t="e">
        <f t="shared" si="3"/>
        <v>#VALUE!</v>
      </c>
      <c r="U15" s="1">
        <f t="shared" si="4"/>
        <v>22664955</v>
      </c>
      <c r="V15" s="1">
        <f t="shared" si="5"/>
        <v>0</v>
      </c>
    </row>
    <row r="16" spans="2:22" ht="13.5">
      <c r="B16" s="173"/>
      <c r="C16" s="16" t="s">
        <v>29</v>
      </c>
      <c r="D16" s="19"/>
      <c r="E16" s="46">
        <v>6087</v>
      </c>
      <c r="F16" s="46">
        <v>52579596</v>
      </c>
      <c r="G16" s="46">
        <v>2970568</v>
      </c>
      <c r="H16" s="46">
        <v>1322928</v>
      </c>
      <c r="I16" s="46" t="s">
        <v>61</v>
      </c>
      <c r="J16" s="46" t="s">
        <v>61</v>
      </c>
      <c r="K16" s="46">
        <v>56873092</v>
      </c>
      <c r="L16" s="101">
        <v>-1.3</v>
      </c>
      <c r="M16" s="46" t="s">
        <v>61</v>
      </c>
      <c r="N16" s="104" t="s">
        <v>61</v>
      </c>
      <c r="O16" s="46">
        <v>56873092</v>
      </c>
      <c r="P16" s="136">
        <v>-1.3</v>
      </c>
      <c r="Q16" s="1">
        <f t="shared" si="0"/>
        <v>56873092</v>
      </c>
      <c r="R16" s="1">
        <f t="shared" si="1"/>
        <v>0</v>
      </c>
      <c r="S16" s="1">
        <f t="shared" si="2"/>
        <v>0</v>
      </c>
      <c r="T16" s="1" t="e">
        <f t="shared" si="3"/>
        <v>#VALUE!</v>
      </c>
      <c r="U16" s="1">
        <f t="shared" si="4"/>
        <v>56873092</v>
      </c>
      <c r="V16" s="1">
        <f t="shared" si="5"/>
        <v>0</v>
      </c>
    </row>
    <row r="17" spans="2:22" ht="13.5">
      <c r="B17" s="173"/>
      <c r="C17" s="16" t="s">
        <v>30</v>
      </c>
      <c r="D17" s="19"/>
      <c r="E17" s="46">
        <v>3609</v>
      </c>
      <c r="F17" s="46">
        <v>34312593</v>
      </c>
      <c r="G17" s="46">
        <v>25109304</v>
      </c>
      <c r="H17" s="46">
        <v>2544556</v>
      </c>
      <c r="I17" s="46">
        <v>89292</v>
      </c>
      <c r="J17" s="46" t="s">
        <v>62</v>
      </c>
      <c r="K17" s="46">
        <v>62055745</v>
      </c>
      <c r="L17" s="101">
        <v>-2.2</v>
      </c>
      <c r="M17" s="46">
        <v>7722079</v>
      </c>
      <c r="N17" s="104">
        <v>-17.4</v>
      </c>
      <c r="O17" s="46">
        <v>69777824</v>
      </c>
      <c r="P17" s="136">
        <v>-4.2</v>
      </c>
      <c r="Q17" s="1">
        <f t="shared" si="0"/>
        <v>62055745</v>
      </c>
      <c r="R17" s="1">
        <f t="shared" si="1"/>
        <v>0</v>
      </c>
      <c r="S17" s="1">
        <f t="shared" si="2"/>
        <v>7722079</v>
      </c>
      <c r="T17" s="1">
        <f t="shared" si="3"/>
        <v>0</v>
      </c>
      <c r="U17" s="1">
        <f t="shared" si="4"/>
        <v>69777824</v>
      </c>
      <c r="V17" s="1">
        <f t="shared" si="5"/>
        <v>0</v>
      </c>
    </row>
    <row r="18" spans="2:22" ht="13.5">
      <c r="B18" s="173"/>
      <c r="C18" s="16" t="s">
        <v>31</v>
      </c>
      <c r="D18" s="19"/>
      <c r="E18" s="46">
        <v>739</v>
      </c>
      <c r="F18" s="46">
        <v>6893072</v>
      </c>
      <c r="G18" s="46" t="s">
        <v>62</v>
      </c>
      <c r="H18" s="46" t="s">
        <v>62</v>
      </c>
      <c r="I18" s="46">
        <v>6639144</v>
      </c>
      <c r="J18" s="46" t="s">
        <v>62</v>
      </c>
      <c r="K18" s="46">
        <v>13532216</v>
      </c>
      <c r="L18" s="101">
        <v>21.2</v>
      </c>
      <c r="M18" s="46" t="s">
        <v>62</v>
      </c>
      <c r="N18" s="104" t="s">
        <v>62</v>
      </c>
      <c r="O18" s="46">
        <v>13532216</v>
      </c>
      <c r="P18" s="136">
        <v>21.2</v>
      </c>
      <c r="Q18" s="1">
        <f t="shared" si="0"/>
        <v>13532216</v>
      </c>
      <c r="R18" s="1">
        <f t="shared" si="1"/>
        <v>0</v>
      </c>
      <c r="S18" s="1">
        <f t="shared" si="2"/>
        <v>0</v>
      </c>
      <c r="T18" s="1" t="e">
        <f t="shared" si="3"/>
        <v>#VALUE!</v>
      </c>
      <c r="U18" s="1">
        <f t="shared" si="4"/>
        <v>13532216</v>
      </c>
      <c r="V18" s="1">
        <f t="shared" si="5"/>
        <v>0</v>
      </c>
    </row>
    <row r="19" spans="2:22" ht="13.5">
      <c r="B19" s="173"/>
      <c r="C19" s="16" t="s">
        <v>32</v>
      </c>
      <c r="D19" s="19"/>
      <c r="E19" s="46">
        <v>451</v>
      </c>
      <c r="F19" s="46">
        <v>3408204</v>
      </c>
      <c r="G19" s="46" t="s">
        <v>57</v>
      </c>
      <c r="H19" s="46" t="s">
        <v>57</v>
      </c>
      <c r="I19" s="46">
        <v>922787</v>
      </c>
      <c r="J19" s="46" t="s">
        <v>57</v>
      </c>
      <c r="K19" s="46">
        <v>4330991</v>
      </c>
      <c r="L19" s="101">
        <v>-1.9</v>
      </c>
      <c r="M19" s="46" t="s">
        <v>57</v>
      </c>
      <c r="N19" s="104" t="s">
        <v>57</v>
      </c>
      <c r="O19" s="46">
        <v>4330991</v>
      </c>
      <c r="P19" s="136">
        <v>-1.9</v>
      </c>
      <c r="Q19" s="1">
        <f t="shared" si="0"/>
        <v>4330991</v>
      </c>
      <c r="R19" s="1">
        <f t="shared" si="1"/>
        <v>0</v>
      </c>
      <c r="S19" s="1">
        <f t="shared" si="2"/>
        <v>0</v>
      </c>
      <c r="T19" s="1" t="e">
        <f t="shared" si="3"/>
        <v>#VALUE!</v>
      </c>
      <c r="U19" s="1">
        <f t="shared" si="4"/>
        <v>4330991</v>
      </c>
      <c r="V19" s="1">
        <f t="shared" si="5"/>
        <v>0</v>
      </c>
    </row>
    <row r="20" spans="2:22" ht="13.5">
      <c r="B20" s="173"/>
      <c r="C20" s="16" t="s">
        <v>33</v>
      </c>
      <c r="D20" s="19"/>
      <c r="E20" s="46">
        <v>79</v>
      </c>
      <c r="F20" s="46">
        <v>573784</v>
      </c>
      <c r="G20" s="46" t="s">
        <v>57</v>
      </c>
      <c r="H20" s="46" t="s">
        <v>57</v>
      </c>
      <c r="I20" s="46" t="s">
        <v>57</v>
      </c>
      <c r="J20" s="46" t="s">
        <v>57</v>
      </c>
      <c r="K20" s="46">
        <v>573784</v>
      </c>
      <c r="L20" s="101">
        <v>-2.4</v>
      </c>
      <c r="M20" s="46" t="s">
        <v>57</v>
      </c>
      <c r="N20" s="104" t="s">
        <v>57</v>
      </c>
      <c r="O20" s="46">
        <v>573784</v>
      </c>
      <c r="P20" s="136">
        <v>-2.4</v>
      </c>
      <c r="Q20" s="1">
        <f t="shared" si="0"/>
        <v>573784</v>
      </c>
      <c r="R20" s="1">
        <f t="shared" si="1"/>
        <v>0</v>
      </c>
      <c r="S20" s="1">
        <f t="shared" si="2"/>
        <v>0</v>
      </c>
      <c r="T20" s="1" t="e">
        <f t="shared" si="3"/>
        <v>#VALUE!</v>
      </c>
      <c r="U20" s="1">
        <f t="shared" si="4"/>
        <v>573784</v>
      </c>
      <c r="V20" s="1">
        <f t="shared" si="5"/>
        <v>0</v>
      </c>
    </row>
    <row r="21" spans="2:22" ht="13.5">
      <c r="B21" s="173"/>
      <c r="C21" s="16" t="s">
        <v>34</v>
      </c>
      <c r="D21" s="19"/>
      <c r="E21" s="46">
        <v>472</v>
      </c>
      <c r="F21" s="46">
        <v>4309741</v>
      </c>
      <c r="G21" s="46">
        <v>488804</v>
      </c>
      <c r="H21" s="46" t="s">
        <v>57</v>
      </c>
      <c r="I21" s="46" t="s">
        <v>57</v>
      </c>
      <c r="J21" s="46" t="s">
        <v>57</v>
      </c>
      <c r="K21" s="46">
        <v>4798545</v>
      </c>
      <c r="L21" s="101">
        <v>-1.4</v>
      </c>
      <c r="M21" s="46" t="s">
        <v>57</v>
      </c>
      <c r="N21" s="104" t="s">
        <v>57</v>
      </c>
      <c r="O21" s="46">
        <v>4798545</v>
      </c>
      <c r="P21" s="136">
        <v>-1.4</v>
      </c>
      <c r="Q21" s="1">
        <f t="shared" si="0"/>
        <v>4798545</v>
      </c>
      <c r="R21" s="1">
        <f t="shared" si="1"/>
        <v>0</v>
      </c>
      <c r="S21" s="1">
        <f t="shared" si="2"/>
        <v>0</v>
      </c>
      <c r="T21" s="1" t="e">
        <f t="shared" si="3"/>
        <v>#VALUE!</v>
      </c>
      <c r="U21" s="1">
        <f t="shared" si="4"/>
        <v>4798545</v>
      </c>
      <c r="V21" s="1">
        <f t="shared" si="5"/>
        <v>0</v>
      </c>
    </row>
    <row r="22" spans="2:22" ht="13.5">
      <c r="B22" s="173"/>
      <c r="C22" s="16" t="s">
        <v>35</v>
      </c>
      <c r="D22" s="19"/>
      <c r="E22" s="46">
        <v>57</v>
      </c>
      <c r="F22" s="46">
        <v>496729</v>
      </c>
      <c r="G22" s="46" t="s">
        <v>164</v>
      </c>
      <c r="H22" s="46" t="s">
        <v>164</v>
      </c>
      <c r="I22" s="46" t="s">
        <v>164</v>
      </c>
      <c r="J22" s="46" t="s">
        <v>164</v>
      </c>
      <c r="K22" s="46">
        <v>496729</v>
      </c>
      <c r="L22" s="101">
        <v>-1.5</v>
      </c>
      <c r="M22" s="46" t="s">
        <v>164</v>
      </c>
      <c r="N22" s="104" t="s">
        <v>164</v>
      </c>
      <c r="O22" s="46">
        <v>496729</v>
      </c>
      <c r="P22" s="136">
        <v>-1.5</v>
      </c>
      <c r="Q22" s="1">
        <f t="shared" si="0"/>
        <v>496729</v>
      </c>
      <c r="R22" s="1">
        <f t="shared" si="1"/>
        <v>0</v>
      </c>
      <c r="S22" s="1">
        <f t="shared" si="2"/>
        <v>0</v>
      </c>
      <c r="T22" s="1" t="e">
        <f t="shared" si="3"/>
        <v>#VALUE!</v>
      </c>
      <c r="U22" s="1">
        <f t="shared" si="4"/>
        <v>496729</v>
      </c>
      <c r="V22" s="1">
        <f t="shared" si="5"/>
        <v>0</v>
      </c>
    </row>
    <row r="23" spans="2:22" ht="13.5">
      <c r="B23" s="173"/>
      <c r="C23" s="16" t="s">
        <v>190</v>
      </c>
      <c r="D23" s="19"/>
      <c r="E23" s="46">
        <v>15840</v>
      </c>
      <c r="F23" s="46">
        <v>147078393</v>
      </c>
      <c r="G23" s="46">
        <v>130491774</v>
      </c>
      <c r="H23" s="46">
        <v>13932063</v>
      </c>
      <c r="I23" s="46">
        <v>95079699</v>
      </c>
      <c r="J23" s="46">
        <v>11577610</v>
      </c>
      <c r="K23" s="46">
        <v>398159539</v>
      </c>
      <c r="L23" s="101">
        <v>1.5</v>
      </c>
      <c r="M23" s="46">
        <v>171512479</v>
      </c>
      <c r="N23" s="104">
        <v>-2.8</v>
      </c>
      <c r="O23" s="46">
        <v>569672018</v>
      </c>
      <c r="P23" s="136">
        <v>0.2</v>
      </c>
      <c r="Q23" s="1">
        <f t="shared" si="0"/>
        <v>398159539</v>
      </c>
      <c r="R23" s="1">
        <f t="shared" si="1"/>
        <v>0</v>
      </c>
      <c r="S23" s="1">
        <f t="shared" si="2"/>
        <v>171512479</v>
      </c>
      <c r="T23" s="1">
        <f t="shared" si="3"/>
        <v>0</v>
      </c>
      <c r="U23" s="1">
        <f t="shared" si="4"/>
        <v>569672018</v>
      </c>
      <c r="V23" s="1">
        <f t="shared" si="5"/>
        <v>0</v>
      </c>
    </row>
    <row r="24" spans="2:16" ht="14.25" thickBot="1">
      <c r="B24" s="173"/>
      <c r="C24" s="16" t="s">
        <v>113</v>
      </c>
      <c r="D24" s="19"/>
      <c r="E24" s="61" t="s">
        <v>193</v>
      </c>
      <c r="F24" s="101">
        <v>-1.3</v>
      </c>
      <c r="G24" s="97">
        <v>10.3</v>
      </c>
      <c r="H24" s="101">
        <v>-33.6</v>
      </c>
      <c r="I24" s="101">
        <v>2.5</v>
      </c>
      <c r="J24" s="101">
        <v>1.9</v>
      </c>
      <c r="K24" s="97">
        <v>1.5</v>
      </c>
      <c r="L24" s="101" t="s">
        <v>65</v>
      </c>
      <c r="M24" s="101" t="s">
        <v>65</v>
      </c>
      <c r="N24" s="104" t="s">
        <v>65</v>
      </c>
      <c r="O24" s="101" t="s">
        <v>65</v>
      </c>
      <c r="P24" s="136" t="s">
        <v>65</v>
      </c>
    </row>
    <row r="25" spans="2:16" ht="13.5" customHeight="1">
      <c r="B25" s="165" t="s">
        <v>11</v>
      </c>
      <c r="C25" s="20" t="s">
        <v>21</v>
      </c>
      <c r="D25" s="21"/>
      <c r="E25" s="102" t="s">
        <v>63</v>
      </c>
      <c r="F25" s="102" t="s">
        <v>63</v>
      </c>
      <c r="G25" s="102" t="s">
        <v>63</v>
      </c>
      <c r="H25" s="102" t="s">
        <v>63</v>
      </c>
      <c r="I25" s="102" t="s">
        <v>63</v>
      </c>
      <c r="J25" s="102">
        <v>161549188</v>
      </c>
      <c r="K25" s="102">
        <v>161549188</v>
      </c>
      <c r="L25" s="103">
        <v>-2</v>
      </c>
      <c r="M25" s="102" t="s">
        <v>63</v>
      </c>
      <c r="N25" s="102" t="s">
        <v>63</v>
      </c>
      <c r="O25" s="102" t="s">
        <v>63</v>
      </c>
      <c r="P25" s="123" t="s">
        <v>63</v>
      </c>
    </row>
    <row r="26" spans="2:16" ht="13.5">
      <c r="B26" s="166"/>
      <c r="C26" s="16" t="s">
        <v>25</v>
      </c>
      <c r="D26" s="19"/>
      <c r="E26" s="46" t="s">
        <v>63</v>
      </c>
      <c r="F26" s="46" t="s">
        <v>63</v>
      </c>
      <c r="G26" s="46" t="s">
        <v>63</v>
      </c>
      <c r="H26" s="46" t="s">
        <v>63</v>
      </c>
      <c r="I26" s="46" t="s">
        <v>63</v>
      </c>
      <c r="J26" s="46">
        <v>2241212</v>
      </c>
      <c r="K26" s="46">
        <v>2241212</v>
      </c>
      <c r="L26" s="104">
        <v>3</v>
      </c>
      <c r="M26" s="46" t="s">
        <v>63</v>
      </c>
      <c r="N26" s="46" t="s">
        <v>63</v>
      </c>
      <c r="O26" s="46" t="s">
        <v>63</v>
      </c>
      <c r="P26" s="117" t="s">
        <v>63</v>
      </c>
    </row>
    <row r="27" spans="2:16" ht="13.5">
      <c r="B27" s="166"/>
      <c r="C27" s="16" t="s">
        <v>30</v>
      </c>
      <c r="D27" s="19"/>
      <c r="E27" s="46" t="s">
        <v>62</v>
      </c>
      <c r="F27" s="46" t="s">
        <v>62</v>
      </c>
      <c r="G27" s="46">
        <v>7722079</v>
      </c>
      <c r="H27" s="46" t="s">
        <v>62</v>
      </c>
      <c r="I27" s="46" t="s">
        <v>62</v>
      </c>
      <c r="J27" s="46" t="s">
        <v>62</v>
      </c>
      <c r="K27" s="46">
        <v>7722079</v>
      </c>
      <c r="L27" s="104">
        <v>-17.4</v>
      </c>
      <c r="M27" s="46" t="s">
        <v>62</v>
      </c>
      <c r="N27" s="46" t="s">
        <v>62</v>
      </c>
      <c r="O27" s="46" t="s">
        <v>62</v>
      </c>
      <c r="P27" s="117" t="s">
        <v>62</v>
      </c>
    </row>
    <row r="28" spans="2:16" ht="14.25" thickBot="1">
      <c r="B28" s="167"/>
      <c r="C28" s="25" t="s">
        <v>191</v>
      </c>
      <c r="D28" s="26"/>
      <c r="E28" s="105" t="s">
        <v>62</v>
      </c>
      <c r="F28" s="105" t="s">
        <v>62</v>
      </c>
      <c r="G28" s="105">
        <v>7722079</v>
      </c>
      <c r="H28" s="105" t="s">
        <v>62</v>
      </c>
      <c r="I28" s="105" t="s">
        <v>62</v>
      </c>
      <c r="J28" s="105">
        <v>163790400</v>
      </c>
      <c r="K28" s="105">
        <v>171512479</v>
      </c>
      <c r="L28" s="107">
        <v>-2.8</v>
      </c>
      <c r="M28" s="105" t="s">
        <v>62</v>
      </c>
      <c r="N28" s="105" t="s">
        <v>62</v>
      </c>
      <c r="O28" s="105" t="s">
        <v>62</v>
      </c>
      <c r="P28" s="127" t="s">
        <v>62</v>
      </c>
    </row>
    <row r="29" spans="2:16" ht="13.5">
      <c r="B29" s="168" t="s">
        <v>38</v>
      </c>
      <c r="C29" s="169"/>
      <c r="D29" s="170"/>
      <c r="E29" s="102" t="s">
        <v>64</v>
      </c>
      <c r="F29" s="108">
        <v>147078393</v>
      </c>
      <c r="G29" s="108">
        <v>138213853</v>
      </c>
      <c r="H29" s="108">
        <v>13932063</v>
      </c>
      <c r="I29" s="108">
        <v>95079699</v>
      </c>
      <c r="J29" s="108">
        <v>175368010</v>
      </c>
      <c r="K29" s="108">
        <v>569672018</v>
      </c>
      <c r="L29" s="109">
        <v>0.2</v>
      </c>
      <c r="M29" s="108" t="s">
        <v>64</v>
      </c>
      <c r="N29" s="108" t="s">
        <v>64</v>
      </c>
      <c r="O29" s="108" t="s">
        <v>64</v>
      </c>
      <c r="P29" s="130" t="s">
        <v>64</v>
      </c>
    </row>
    <row r="30" spans="2:16" ht="14.25" thickBot="1">
      <c r="B30" s="162" t="s">
        <v>113</v>
      </c>
      <c r="C30" s="163"/>
      <c r="D30" s="164"/>
      <c r="E30" s="105" t="s">
        <v>65</v>
      </c>
      <c r="F30" s="110">
        <v>3.3</v>
      </c>
      <c r="G30" s="110">
        <v>8.2</v>
      </c>
      <c r="H30" s="110">
        <v>-33.6</v>
      </c>
      <c r="I30" s="110">
        <v>2.5</v>
      </c>
      <c r="J30" s="110">
        <v>-1.7</v>
      </c>
      <c r="K30" s="110">
        <v>0.2</v>
      </c>
      <c r="L30" s="107" t="s">
        <v>65</v>
      </c>
      <c r="M30" s="110" t="s">
        <v>65</v>
      </c>
      <c r="N30" s="110" t="s">
        <v>65</v>
      </c>
      <c r="O30" s="110" t="s">
        <v>65</v>
      </c>
      <c r="P30" s="133" t="s">
        <v>65</v>
      </c>
    </row>
    <row r="31" ht="13.5"/>
    <row r="32" ht="13.5">
      <c r="B32" s="1" t="s">
        <v>174</v>
      </c>
    </row>
    <row r="33" ht="13.5">
      <c r="B33" s="54" t="s">
        <v>44</v>
      </c>
    </row>
    <row r="34" ht="13.5">
      <c r="B34" s="54" t="s">
        <v>167</v>
      </c>
    </row>
    <row r="35" ht="13.5">
      <c r="B35" s="54" t="s">
        <v>175</v>
      </c>
    </row>
    <row r="36" ht="13.5">
      <c r="B36" s="54" t="s">
        <v>170</v>
      </c>
    </row>
    <row r="37" ht="13.5"/>
    <row r="38" spans="5:15" ht="13.5">
      <c r="E38" s="1">
        <f>SUM(E6:E10)</f>
        <v>2316</v>
      </c>
      <c r="F38" s="1">
        <f aca="true" t="shared" si="6" ref="F38:K38">SUM(F6:F10)</f>
        <v>26502973</v>
      </c>
      <c r="G38" s="1">
        <f t="shared" si="6"/>
        <v>45093231</v>
      </c>
      <c r="H38" s="1">
        <f t="shared" si="6"/>
        <v>6010660</v>
      </c>
      <c r="I38" s="1">
        <f t="shared" si="6"/>
        <v>87428476</v>
      </c>
      <c r="J38" s="1">
        <f t="shared" si="6"/>
        <v>11577610</v>
      </c>
      <c r="K38" s="1">
        <f t="shared" si="6"/>
        <v>176612950</v>
      </c>
      <c r="M38" s="1">
        <f>SUM(M6:M10)</f>
        <v>161549188</v>
      </c>
      <c r="O38" s="1">
        <f>SUM(O6:O10)</f>
        <v>338162138</v>
      </c>
    </row>
    <row r="39" spans="5:15" ht="12.75">
      <c r="E39" s="1">
        <f>E5-E38</f>
        <v>0</v>
      </c>
      <c r="F39" s="1">
        <f aca="true" t="shared" si="7" ref="F39:O39">F5-F38</f>
        <v>0</v>
      </c>
      <c r="G39" s="1">
        <f t="shared" si="7"/>
        <v>0</v>
      </c>
      <c r="H39" s="1">
        <f t="shared" si="7"/>
        <v>0</v>
      </c>
      <c r="I39" s="1">
        <f t="shared" si="7"/>
        <v>0</v>
      </c>
      <c r="J39" s="1">
        <f t="shared" si="7"/>
        <v>0</v>
      </c>
      <c r="K39" s="1">
        <f t="shared" si="7"/>
        <v>0</v>
      </c>
      <c r="M39" s="1">
        <f t="shared" si="7"/>
        <v>0</v>
      </c>
      <c r="O39" s="1">
        <f t="shared" si="7"/>
        <v>0</v>
      </c>
    </row>
    <row r="40" spans="5:15" ht="12.75">
      <c r="E40" s="1">
        <f>SUM(E4:E5,E11:E22)</f>
        <v>15840</v>
      </c>
      <c r="F40" s="1">
        <f aca="true" t="shared" si="8" ref="F40:K40">SUM(F4:F5,F11:F22)</f>
        <v>147078393</v>
      </c>
      <c r="G40" s="1">
        <f t="shared" si="8"/>
        <v>130491774</v>
      </c>
      <c r="H40" s="1">
        <f t="shared" si="8"/>
        <v>13932063</v>
      </c>
      <c r="I40" s="1">
        <f t="shared" si="8"/>
        <v>95079699</v>
      </c>
      <c r="J40" s="1">
        <f t="shared" si="8"/>
        <v>11577610</v>
      </c>
      <c r="K40" s="1">
        <f t="shared" si="8"/>
        <v>398159539</v>
      </c>
      <c r="M40" s="1">
        <f>SUM(M4:M5,M11:M22)</f>
        <v>171512479</v>
      </c>
      <c r="O40" s="1">
        <f>SUM(O4:O5,O11:O22)</f>
        <v>569672018</v>
      </c>
    </row>
    <row r="41" spans="5:15" ht="12.75">
      <c r="E41" s="1">
        <f>E23-E40</f>
        <v>0</v>
      </c>
      <c r="F41" s="1">
        <f aca="true" t="shared" si="9" ref="F41:O41">F23-F40</f>
        <v>0</v>
      </c>
      <c r="G41" s="1">
        <f t="shared" si="9"/>
        <v>0</v>
      </c>
      <c r="H41" s="1">
        <f t="shared" si="9"/>
        <v>0</v>
      </c>
      <c r="I41" s="1">
        <f t="shared" si="9"/>
        <v>0</v>
      </c>
      <c r="J41" s="1">
        <f t="shared" si="9"/>
        <v>0</v>
      </c>
      <c r="K41" s="1">
        <f t="shared" si="9"/>
        <v>0</v>
      </c>
      <c r="M41" s="1">
        <f t="shared" si="9"/>
        <v>0</v>
      </c>
      <c r="O41" s="1">
        <f t="shared" si="9"/>
        <v>0</v>
      </c>
    </row>
    <row r="42" spans="7:11" ht="12.75">
      <c r="G42" s="1">
        <f>SUM(G25:G27)</f>
        <v>7722079</v>
      </c>
      <c r="J42" s="1">
        <f>SUM(J25:J27)</f>
        <v>163790400</v>
      </c>
      <c r="K42" s="1">
        <f>SUM(K25:K27)</f>
        <v>171512479</v>
      </c>
    </row>
    <row r="43" spans="7:11" ht="12.75">
      <c r="G43" s="1">
        <f>G28-G42</f>
        <v>0</v>
      </c>
      <c r="J43" s="1">
        <f>J28-J42</f>
        <v>0</v>
      </c>
      <c r="K43" s="1">
        <f>K28-K42</f>
        <v>0</v>
      </c>
    </row>
    <row r="44" spans="6:11" ht="12.75">
      <c r="F44" s="1">
        <f aca="true" t="shared" si="10" ref="F44:K44">SUM(F23,F28)</f>
        <v>147078393</v>
      </c>
      <c r="G44" s="1">
        <f t="shared" si="10"/>
        <v>138213853</v>
      </c>
      <c r="H44" s="1">
        <f t="shared" si="10"/>
        <v>13932063</v>
      </c>
      <c r="I44" s="1">
        <f t="shared" si="10"/>
        <v>95079699</v>
      </c>
      <c r="J44" s="1">
        <f t="shared" si="10"/>
        <v>175368010</v>
      </c>
      <c r="K44" s="1">
        <f t="shared" si="10"/>
        <v>569672018</v>
      </c>
    </row>
    <row r="45" spans="6:11" ht="12.75">
      <c r="F45" s="1">
        <f aca="true" t="shared" si="11" ref="F45:K45">F29-F44</f>
        <v>0</v>
      </c>
      <c r="G45" s="1">
        <f t="shared" si="11"/>
        <v>0</v>
      </c>
      <c r="H45" s="1">
        <f t="shared" si="11"/>
        <v>0</v>
      </c>
      <c r="I45" s="1">
        <f t="shared" si="11"/>
        <v>0</v>
      </c>
      <c r="J45" s="1">
        <f t="shared" si="11"/>
        <v>0</v>
      </c>
      <c r="K45" s="1">
        <f t="shared" si="11"/>
        <v>0</v>
      </c>
    </row>
  </sheetData>
  <sheetProtection/>
  <mergeCells count="9">
    <mergeCell ref="P2:P3"/>
    <mergeCell ref="B30:D30"/>
    <mergeCell ref="B25:B28"/>
    <mergeCell ref="B29:D29"/>
    <mergeCell ref="M2:N2"/>
    <mergeCell ref="B2:B3"/>
    <mergeCell ref="B4:B24"/>
    <mergeCell ref="E2:L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V47"/>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75390625" style="1" bestFit="1" customWidth="1"/>
    <col min="7" max="7" width="13.625" style="1" bestFit="1" customWidth="1"/>
    <col min="8" max="10" width="13.75390625" style="1" customWidth="1"/>
    <col min="11" max="11" width="13.625" style="1" bestFit="1" customWidth="1"/>
    <col min="12" max="12" width="8.125" style="1" customWidth="1"/>
    <col min="13" max="13" width="13.625" style="1" bestFit="1" customWidth="1"/>
    <col min="14" max="14" width="8.125" style="1" customWidth="1"/>
    <col min="15" max="15" width="13.625" style="1" bestFit="1" customWidth="1"/>
    <col min="16" max="16" width="8.25390625" style="1" customWidth="1"/>
    <col min="17" max="17" width="12.125" style="1" bestFit="1" customWidth="1"/>
    <col min="18" max="18" width="12.75390625" style="1" bestFit="1" customWidth="1"/>
    <col min="19" max="19" width="12.125" style="1" bestFit="1" customWidth="1"/>
    <col min="20" max="20" width="9.00390625" style="1" customWidth="1"/>
    <col min="21" max="21" width="12.125" style="1" bestFit="1" customWidth="1"/>
    <col min="22" max="16384" width="9.00390625" style="1" customWidth="1"/>
  </cols>
  <sheetData>
    <row r="1" spans="2:16" ht="14.25" thickBot="1">
      <c r="B1" s="1" t="s">
        <v>217</v>
      </c>
      <c r="P1" s="2" t="s">
        <v>39</v>
      </c>
    </row>
    <row r="2" spans="2:16" s="3" customFormat="1" ht="29.25" customHeight="1">
      <c r="B2" s="165" t="s">
        <v>50</v>
      </c>
      <c r="C2" s="4"/>
      <c r="D2" s="5" t="s">
        <v>14</v>
      </c>
      <c r="E2" s="183" t="s">
        <v>153</v>
      </c>
      <c r="F2" s="183"/>
      <c r="G2" s="183"/>
      <c r="H2" s="183"/>
      <c r="I2" s="183"/>
      <c r="J2" s="183"/>
      <c r="K2" s="183"/>
      <c r="L2" s="184"/>
      <c r="M2" s="178" t="s">
        <v>173</v>
      </c>
      <c r="N2" s="182"/>
      <c r="O2" s="56" t="s">
        <v>13</v>
      </c>
      <c r="P2" s="180" t="s">
        <v>216</v>
      </c>
    </row>
    <row r="3" spans="2:16" s="3" customFormat="1" ht="41.25" customHeight="1" thickBot="1">
      <c r="B3" s="171"/>
      <c r="C3" s="174" t="s">
        <v>121</v>
      </c>
      <c r="D3" s="175"/>
      <c r="E3" s="57" t="s">
        <v>49</v>
      </c>
      <c r="F3" s="7" t="s">
        <v>2</v>
      </c>
      <c r="G3" s="7" t="s">
        <v>123</v>
      </c>
      <c r="H3" s="7" t="s">
        <v>124</v>
      </c>
      <c r="I3" s="7" t="s">
        <v>125</v>
      </c>
      <c r="J3" s="7" t="s">
        <v>126</v>
      </c>
      <c r="K3" s="7" t="s">
        <v>225</v>
      </c>
      <c r="L3" s="7" t="s">
        <v>113</v>
      </c>
      <c r="M3" s="7" t="s">
        <v>54</v>
      </c>
      <c r="N3" s="7" t="s">
        <v>113</v>
      </c>
      <c r="O3" s="8" t="s">
        <v>55</v>
      </c>
      <c r="P3" s="181"/>
    </row>
    <row r="4" spans="2:22" ht="14.25" customHeight="1" thickTop="1">
      <c r="B4" s="172" t="s">
        <v>15</v>
      </c>
      <c r="C4" s="11" t="s">
        <v>16</v>
      </c>
      <c r="D4" s="11"/>
      <c r="E4" s="98" t="s">
        <v>215</v>
      </c>
      <c r="F4" s="98" t="s">
        <v>215</v>
      </c>
      <c r="G4" s="98" t="s">
        <v>215</v>
      </c>
      <c r="H4" s="98">
        <v>517182</v>
      </c>
      <c r="I4" s="98" t="s">
        <v>215</v>
      </c>
      <c r="J4" s="98" t="s">
        <v>215</v>
      </c>
      <c r="K4" s="98">
        <v>517182</v>
      </c>
      <c r="L4" s="134">
        <v>1</v>
      </c>
      <c r="M4" s="108" t="s">
        <v>215</v>
      </c>
      <c r="N4" s="111" t="s">
        <v>215</v>
      </c>
      <c r="O4" s="98">
        <v>517182</v>
      </c>
      <c r="P4" s="135">
        <v>1</v>
      </c>
      <c r="Q4" s="1">
        <f>SUM(F4:J4)</f>
        <v>517182</v>
      </c>
      <c r="R4" s="1">
        <f>K4-Q4</f>
        <v>0</v>
      </c>
      <c r="S4" s="1">
        <f>SUM(M4)</f>
        <v>0</v>
      </c>
      <c r="T4" s="1" t="s">
        <v>42</v>
      </c>
      <c r="U4" s="1">
        <f>SUM(K4,M4)</f>
        <v>517182</v>
      </c>
      <c r="V4" s="1">
        <f>O4-U4</f>
        <v>0</v>
      </c>
    </row>
    <row r="5" spans="2:22" ht="13.5">
      <c r="B5" s="173"/>
      <c r="C5" s="14" t="s">
        <v>17</v>
      </c>
      <c r="D5" s="14"/>
      <c r="E5" s="100">
        <v>2304</v>
      </c>
      <c r="F5" s="100">
        <v>25844346</v>
      </c>
      <c r="G5" s="46">
        <v>55468233</v>
      </c>
      <c r="H5" s="46">
        <v>6619682</v>
      </c>
      <c r="I5" s="46">
        <v>85811818</v>
      </c>
      <c r="J5" s="46">
        <v>11806207</v>
      </c>
      <c r="K5" s="46">
        <v>185550286</v>
      </c>
      <c r="L5" s="101">
        <v>5.1</v>
      </c>
      <c r="M5" s="108">
        <v>154305491</v>
      </c>
      <c r="N5" s="104">
        <v>-4.5</v>
      </c>
      <c r="O5" s="46">
        <v>339855777</v>
      </c>
      <c r="P5" s="136">
        <v>0.5</v>
      </c>
      <c r="Q5" s="1">
        <f aca="true" t="shared" si="0" ref="Q5:Q29">SUM(F5:J5)</f>
        <v>185550286</v>
      </c>
      <c r="R5" s="1">
        <f aca="true" t="shared" si="1" ref="R5:R29">K5-Q5</f>
        <v>0</v>
      </c>
      <c r="S5" s="1">
        <f aca="true" t="shared" si="2" ref="S5:S29">SUM(M5)</f>
        <v>154305491</v>
      </c>
      <c r="T5" s="1">
        <f>M5-S5</f>
        <v>0</v>
      </c>
      <c r="U5" s="1">
        <f aca="true" t="shared" si="3" ref="U5:U23">SUM(K5,M5)</f>
        <v>339855777</v>
      </c>
      <c r="V5" s="1">
        <f aca="true" t="shared" si="4" ref="V5:V23">O5-U5</f>
        <v>0</v>
      </c>
    </row>
    <row r="6" spans="2:22" ht="13.5">
      <c r="B6" s="173"/>
      <c r="C6" s="16"/>
      <c r="D6" s="19" t="s">
        <v>18</v>
      </c>
      <c r="E6" s="46">
        <v>108</v>
      </c>
      <c r="F6" s="46">
        <v>839056</v>
      </c>
      <c r="G6" s="46" t="s">
        <v>57</v>
      </c>
      <c r="H6" s="46" t="s">
        <v>57</v>
      </c>
      <c r="I6" s="46" t="s">
        <v>57</v>
      </c>
      <c r="J6" s="46" t="s">
        <v>57</v>
      </c>
      <c r="K6" s="46">
        <v>839056</v>
      </c>
      <c r="L6" s="101">
        <v>1.4</v>
      </c>
      <c r="M6" s="46" t="s">
        <v>57</v>
      </c>
      <c r="N6" s="104" t="s">
        <v>57</v>
      </c>
      <c r="O6" s="46">
        <v>839056</v>
      </c>
      <c r="P6" s="136">
        <v>1.4</v>
      </c>
      <c r="Q6" s="1">
        <f t="shared" si="0"/>
        <v>839056</v>
      </c>
      <c r="R6" s="1">
        <f t="shared" si="1"/>
        <v>0</v>
      </c>
      <c r="S6" s="1">
        <f t="shared" si="2"/>
        <v>0</v>
      </c>
      <c r="T6" s="1" t="s">
        <v>42</v>
      </c>
      <c r="U6" s="1">
        <f t="shared" si="3"/>
        <v>839056</v>
      </c>
      <c r="V6" s="1">
        <f t="shared" si="4"/>
        <v>0</v>
      </c>
    </row>
    <row r="7" spans="2:22" ht="13.5">
      <c r="B7" s="173"/>
      <c r="C7" s="16"/>
      <c r="D7" s="19" t="s">
        <v>19</v>
      </c>
      <c r="E7" s="46">
        <v>227</v>
      </c>
      <c r="F7" s="46">
        <v>140744</v>
      </c>
      <c r="G7" s="46" t="s">
        <v>58</v>
      </c>
      <c r="H7" s="46" t="s">
        <v>58</v>
      </c>
      <c r="I7" s="46" t="s">
        <v>58</v>
      </c>
      <c r="J7" s="46" t="s">
        <v>58</v>
      </c>
      <c r="K7" s="46">
        <v>140744</v>
      </c>
      <c r="L7" s="61">
        <v>0</v>
      </c>
      <c r="M7" s="46" t="s">
        <v>58</v>
      </c>
      <c r="N7" s="104" t="s">
        <v>58</v>
      </c>
      <c r="O7" s="46">
        <v>140744</v>
      </c>
      <c r="P7" s="137">
        <v>0</v>
      </c>
      <c r="Q7" s="1">
        <f t="shared" si="0"/>
        <v>140744</v>
      </c>
      <c r="R7" s="1">
        <f t="shared" si="1"/>
        <v>0</v>
      </c>
      <c r="S7" s="1">
        <f t="shared" si="2"/>
        <v>0</v>
      </c>
      <c r="T7" s="1" t="s">
        <v>42</v>
      </c>
      <c r="U7" s="1">
        <f t="shared" si="3"/>
        <v>140744</v>
      </c>
      <c r="V7" s="1">
        <f t="shared" si="4"/>
        <v>0</v>
      </c>
    </row>
    <row r="8" spans="2:22" ht="13.5">
      <c r="B8" s="173"/>
      <c r="C8" s="16"/>
      <c r="D8" s="19" t="s">
        <v>20</v>
      </c>
      <c r="E8" s="46">
        <v>79</v>
      </c>
      <c r="F8" s="46">
        <v>715328</v>
      </c>
      <c r="G8" s="46" t="s">
        <v>59</v>
      </c>
      <c r="H8" s="46" t="s">
        <v>59</v>
      </c>
      <c r="I8" s="46" t="s">
        <v>59</v>
      </c>
      <c r="J8" s="46" t="s">
        <v>59</v>
      </c>
      <c r="K8" s="46">
        <v>715328</v>
      </c>
      <c r="L8" s="101">
        <v>0.1</v>
      </c>
      <c r="M8" s="46" t="s">
        <v>59</v>
      </c>
      <c r="N8" s="104" t="s">
        <v>59</v>
      </c>
      <c r="O8" s="46">
        <v>715328</v>
      </c>
      <c r="P8" s="136">
        <v>0.1</v>
      </c>
      <c r="Q8" s="1">
        <f t="shared" si="0"/>
        <v>715328</v>
      </c>
      <c r="R8" s="1">
        <f t="shared" si="1"/>
        <v>0</v>
      </c>
      <c r="S8" s="1">
        <f t="shared" si="2"/>
        <v>0</v>
      </c>
      <c r="T8" s="1" t="s">
        <v>42</v>
      </c>
      <c r="U8" s="1">
        <f t="shared" si="3"/>
        <v>715328</v>
      </c>
      <c r="V8" s="1">
        <f t="shared" si="4"/>
        <v>0</v>
      </c>
    </row>
    <row r="9" spans="2:22" ht="13.5">
      <c r="B9" s="173"/>
      <c r="C9" s="16"/>
      <c r="D9" s="19" t="s">
        <v>21</v>
      </c>
      <c r="E9" s="46">
        <v>1615</v>
      </c>
      <c r="F9" s="46">
        <v>16320324</v>
      </c>
      <c r="G9" s="46">
        <v>54482859</v>
      </c>
      <c r="H9" s="46">
        <v>6619682</v>
      </c>
      <c r="I9" s="46">
        <v>85811818</v>
      </c>
      <c r="J9" s="46">
        <v>11806207</v>
      </c>
      <c r="K9" s="46">
        <v>175040890</v>
      </c>
      <c r="L9" s="101">
        <v>5.7</v>
      </c>
      <c r="M9" s="46">
        <v>154305491</v>
      </c>
      <c r="N9" s="104">
        <v>-4.5</v>
      </c>
      <c r="O9" s="46">
        <v>329346381</v>
      </c>
      <c r="P9" s="136">
        <v>0.7</v>
      </c>
      <c r="Q9" s="1">
        <f t="shared" si="0"/>
        <v>175040890</v>
      </c>
      <c r="R9" s="1">
        <f t="shared" si="1"/>
        <v>0</v>
      </c>
      <c r="S9" s="1">
        <f t="shared" si="2"/>
        <v>154305491</v>
      </c>
      <c r="T9" s="1">
        <f>M9-S9</f>
        <v>0</v>
      </c>
      <c r="U9" s="1">
        <f t="shared" si="3"/>
        <v>329346381</v>
      </c>
      <c r="V9" s="1">
        <f t="shared" si="4"/>
        <v>0</v>
      </c>
    </row>
    <row r="10" spans="2:22" ht="13.5">
      <c r="B10" s="173"/>
      <c r="C10" s="16"/>
      <c r="D10" s="19" t="s">
        <v>22</v>
      </c>
      <c r="E10" s="46">
        <v>275</v>
      </c>
      <c r="F10" s="46">
        <v>7828894</v>
      </c>
      <c r="G10" s="46">
        <v>985374</v>
      </c>
      <c r="H10" s="46" t="s">
        <v>60</v>
      </c>
      <c r="I10" s="46" t="s">
        <v>60</v>
      </c>
      <c r="J10" s="46" t="s">
        <v>60</v>
      </c>
      <c r="K10" s="140">
        <v>8812268</v>
      </c>
      <c r="L10" s="101">
        <v>-4.9</v>
      </c>
      <c r="M10" s="46" t="s">
        <v>60</v>
      </c>
      <c r="N10" s="104" t="s">
        <v>60</v>
      </c>
      <c r="O10" s="46">
        <v>8814268</v>
      </c>
      <c r="P10" s="136">
        <v>-4.9</v>
      </c>
      <c r="Q10" s="139">
        <f t="shared" si="0"/>
        <v>8814268</v>
      </c>
      <c r="R10" s="1">
        <f t="shared" si="1"/>
        <v>-2000</v>
      </c>
      <c r="S10" s="1">
        <f t="shared" si="2"/>
        <v>0</v>
      </c>
      <c r="T10" s="1" t="s">
        <v>42</v>
      </c>
      <c r="U10" s="1">
        <f t="shared" si="3"/>
        <v>8812268</v>
      </c>
      <c r="V10" s="1">
        <f t="shared" si="4"/>
        <v>2000</v>
      </c>
    </row>
    <row r="11" spans="2:22" ht="13.5">
      <c r="B11" s="173"/>
      <c r="C11" s="16" t="s">
        <v>24</v>
      </c>
      <c r="D11" s="19"/>
      <c r="E11" s="46">
        <v>69</v>
      </c>
      <c r="F11" s="46">
        <v>774520</v>
      </c>
      <c r="G11" s="46" t="s">
        <v>60</v>
      </c>
      <c r="H11" s="46" t="s">
        <v>60</v>
      </c>
      <c r="I11" s="46" t="s">
        <v>60</v>
      </c>
      <c r="J11" s="46" t="s">
        <v>60</v>
      </c>
      <c r="K11" s="46">
        <v>774520</v>
      </c>
      <c r="L11" s="101">
        <v>0.2</v>
      </c>
      <c r="M11" s="46" t="s">
        <v>60</v>
      </c>
      <c r="N11" s="104" t="s">
        <v>60</v>
      </c>
      <c r="O11" s="46">
        <v>774520</v>
      </c>
      <c r="P11" s="136">
        <v>0.2</v>
      </c>
      <c r="Q11" s="1">
        <f t="shared" si="0"/>
        <v>774520</v>
      </c>
      <c r="R11" s="1">
        <f t="shared" si="1"/>
        <v>0</v>
      </c>
      <c r="S11" s="1">
        <f t="shared" si="2"/>
        <v>0</v>
      </c>
      <c r="T11" s="1" t="s">
        <v>42</v>
      </c>
      <c r="U11" s="1">
        <f t="shared" si="3"/>
        <v>774520</v>
      </c>
      <c r="V11" s="1">
        <f t="shared" si="4"/>
        <v>0</v>
      </c>
    </row>
    <row r="12" spans="2:22" ht="13.5">
      <c r="B12" s="173"/>
      <c r="C12" s="16" t="s">
        <v>25</v>
      </c>
      <c r="D12" s="19"/>
      <c r="E12" s="46" t="s">
        <v>60</v>
      </c>
      <c r="F12" s="46" t="s">
        <v>60</v>
      </c>
      <c r="G12" s="46" t="s">
        <v>60</v>
      </c>
      <c r="H12" s="46" t="s">
        <v>60</v>
      </c>
      <c r="I12" s="46" t="s">
        <v>60</v>
      </c>
      <c r="J12" s="46" t="s">
        <v>60</v>
      </c>
      <c r="K12" s="46" t="s">
        <v>60</v>
      </c>
      <c r="L12" s="101" t="s">
        <v>40</v>
      </c>
      <c r="M12" s="46">
        <v>2487119</v>
      </c>
      <c r="N12" s="104">
        <v>11</v>
      </c>
      <c r="O12" s="46">
        <v>2487119</v>
      </c>
      <c r="P12" s="136">
        <v>11</v>
      </c>
      <c r="Q12" s="1">
        <f t="shared" si="0"/>
        <v>0</v>
      </c>
      <c r="R12" s="1" t="s">
        <v>42</v>
      </c>
      <c r="S12" s="1">
        <f t="shared" si="2"/>
        <v>2487119</v>
      </c>
      <c r="T12" s="1">
        <f>M12-S12</f>
        <v>0</v>
      </c>
      <c r="U12" s="1">
        <f t="shared" si="3"/>
        <v>2487119</v>
      </c>
      <c r="V12" s="1">
        <f t="shared" si="4"/>
        <v>0</v>
      </c>
    </row>
    <row r="13" spans="2:22" ht="13.5">
      <c r="B13" s="173"/>
      <c r="C13" s="16" t="s">
        <v>26</v>
      </c>
      <c r="D13" s="19"/>
      <c r="E13" s="46">
        <v>37</v>
      </c>
      <c r="F13" s="46">
        <v>310564</v>
      </c>
      <c r="G13" s="46" t="s">
        <v>57</v>
      </c>
      <c r="H13" s="46" t="s">
        <v>57</v>
      </c>
      <c r="I13" s="46" t="s">
        <v>57</v>
      </c>
      <c r="J13" s="46" t="s">
        <v>57</v>
      </c>
      <c r="K13" s="46">
        <v>310564</v>
      </c>
      <c r="L13" s="101">
        <v>1.7</v>
      </c>
      <c r="M13" s="46" t="s">
        <v>57</v>
      </c>
      <c r="N13" s="104" t="s">
        <v>57</v>
      </c>
      <c r="O13" s="46">
        <v>310564</v>
      </c>
      <c r="P13" s="138">
        <v>1.7</v>
      </c>
      <c r="Q13" s="1">
        <f t="shared" si="0"/>
        <v>310564</v>
      </c>
      <c r="R13" s="1">
        <f t="shared" si="1"/>
        <v>0</v>
      </c>
      <c r="S13" s="1">
        <f t="shared" si="2"/>
        <v>0</v>
      </c>
      <c r="T13" s="1" t="s">
        <v>42</v>
      </c>
      <c r="U13" s="1">
        <f t="shared" si="3"/>
        <v>310564</v>
      </c>
      <c r="V13" s="1">
        <f t="shared" si="4"/>
        <v>0</v>
      </c>
    </row>
    <row r="14" spans="2:22" ht="13.5">
      <c r="B14" s="173"/>
      <c r="C14" s="16" t="s">
        <v>27</v>
      </c>
      <c r="D14" s="19"/>
      <c r="E14" s="46">
        <v>690</v>
      </c>
      <c r="F14" s="46">
        <v>7590566</v>
      </c>
      <c r="G14" s="46">
        <v>44393067</v>
      </c>
      <c r="H14" s="46">
        <v>3406969</v>
      </c>
      <c r="I14" s="46" t="s">
        <v>57</v>
      </c>
      <c r="J14" s="46" t="s">
        <v>57</v>
      </c>
      <c r="K14" s="46">
        <v>55390602</v>
      </c>
      <c r="L14" s="101" t="s">
        <v>228</v>
      </c>
      <c r="M14" s="46" t="s">
        <v>57</v>
      </c>
      <c r="N14" s="104" t="s">
        <v>57</v>
      </c>
      <c r="O14" s="46">
        <v>55390602</v>
      </c>
      <c r="P14" s="136" t="s">
        <v>228</v>
      </c>
      <c r="Q14" s="1">
        <f t="shared" si="0"/>
        <v>55390602</v>
      </c>
      <c r="R14" s="1">
        <f t="shared" si="1"/>
        <v>0</v>
      </c>
      <c r="S14" s="1">
        <f t="shared" si="2"/>
        <v>0</v>
      </c>
      <c r="T14" s="1" t="s">
        <v>42</v>
      </c>
      <c r="U14" s="1">
        <f t="shared" si="3"/>
        <v>55390602</v>
      </c>
      <c r="V14" s="1">
        <f t="shared" si="4"/>
        <v>0</v>
      </c>
    </row>
    <row r="15" spans="2:22" ht="13.5">
      <c r="B15" s="173"/>
      <c r="C15" s="16" t="s">
        <v>28</v>
      </c>
      <c r="D15" s="19"/>
      <c r="E15" s="46">
        <v>1117</v>
      </c>
      <c r="F15" s="46">
        <v>9756234</v>
      </c>
      <c r="G15" s="46">
        <v>15259999</v>
      </c>
      <c r="H15" s="46" t="s">
        <v>57</v>
      </c>
      <c r="I15" s="46" t="s">
        <v>57</v>
      </c>
      <c r="J15" s="46" t="s">
        <v>57</v>
      </c>
      <c r="K15" s="46">
        <v>25016233</v>
      </c>
      <c r="L15" s="101">
        <v>10.4</v>
      </c>
      <c r="M15" s="46" t="s">
        <v>57</v>
      </c>
      <c r="N15" s="104" t="s">
        <v>57</v>
      </c>
      <c r="O15" s="46">
        <v>25016233</v>
      </c>
      <c r="P15" s="136">
        <v>10.4</v>
      </c>
      <c r="Q15" s="1">
        <f t="shared" si="0"/>
        <v>25016233</v>
      </c>
      <c r="R15" s="1">
        <f t="shared" si="1"/>
        <v>0</v>
      </c>
      <c r="S15" s="1">
        <f t="shared" si="2"/>
        <v>0</v>
      </c>
      <c r="T15" s="1" t="s">
        <v>42</v>
      </c>
      <c r="U15" s="1">
        <f t="shared" si="3"/>
        <v>25016233</v>
      </c>
      <c r="V15" s="1">
        <f t="shared" si="4"/>
        <v>0</v>
      </c>
    </row>
    <row r="16" spans="2:22" ht="13.5">
      <c r="B16" s="173"/>
      <c r="C16" s="16" t="s">
        <v>29</v>
      </c>
      <c r="D16" s="19"/>
      <c r="E16" s="46">
        <v>6061</v>
      </c>
      <c r="F16" s="46">
        <v>53763922</v>
      </c>
      <c r="G16" s="46">
        <v>3251180</v>
      </c>
      <c r="H16" s="46">
        <v>1398798</v>
      </c>
      <c r="I16" s="46" t="s">
        <v>61</v>
      </c>
      <c r="J16" s="46" t="s">
        <v>61</v>
      </c>
      <c r="K16" s="46">
        <v>58413900</v>
      </c>
      <c r="L16" s="101">
        <v>2.7</v>
      </c>
      <c r="M16" s="46" t="s">
        <v>61</v>
      </c>
      <c r="N16" s="104" t="s">
        <v>61</v>
      </c>
      <c r="O16" s="46">
        <v>58413900</v>
      </c>
      <c r="P16" s="136">
        <v>2.7</v>
      </c>
      <c r="Q16" s="1">
        <f t="shared" si="0"/>
        <v>58413900</v>
      </c>
      <c r="R16" s="1">
        <f t="shared" si="1"/>
        <v>0</v>
      </c>
      <c r="S16" s="1">
        <f t="shared" si="2"/>
        <v>0</v>
      </c>
      <c r="T16" s="1" t="s">
        <v>42</v>
      </c>
      <c r="U16" s="1">
        <f t="shared" si="3"/>
        <v>58413900</v>
      </c>
      <c r="V16" s="1">
        <f t="shared" si="4"/>
        <v>0</v>
      </c>
    </row>
    <row r="17" spans="2:22" ht="13.5">
      <c r="B17" s="173"/>
      <c r="C17" s="16" t="s">
        <v>30</v>
      </c>
      <c r="D17" s="19"/>
      <c r="E17" s="46">
        <v>3574</v>
      </c>
      <c r="F17" s="46">
        <v>34220188</v>
      </c>
      <c r="G17" s="46">
        <v>22789223</v>
      </c>
      <c r="H17" s="46">
        <v>2566061</v>
      </c>
      <c r="I17" s="46">
        <v>104938</v>
      </c>
      <c r="J17" s="46" t="s">
        <v>62</v>
      </c>
      <c r="K17" s="46">
        <v>59680410</v>
      </c>
      <c r="L17" s="101">
        <v>-3.8</v>
      </c>
      <c r="M17" s="46">
        <v>5255963</v>
      </c>
      <c r="N17" s="104">
        <v>-31.9</v>
      </c>
      <c r="O17" s="46">
        <v>64936373</v>
      </c>
      <c r="P17" s="136">
        <v>-6.9</v>
      </c>
      <c r="Q17" s="1">
        <f t="shared" si="0"/>
        <v>59680410</v>
      </c>
      <c r="R17" s="1">
        <f t="shared" si="1"/>
        <v>0</v>
      </c>
      <c r="S17" s="1">
        <f t="shared" si="2"/>
        <v>5255963</v>
      </c>
      <c r="T17" s="1">
        <f>M17-S17</f>
        <v>0</v>
      </c>
      <c r="U17" s="1">
        <f t="shared" si="3"/>
        <v>64936373</v>
      </c>
      <c r="V17" s="1">
        <f t="shared" si="4"/>
        <v>0</v>
      </c>
    </row>
    <row r="18" spans="2:22" ht="13.5">
      <c r="B18" s="173"/>
      <c r="C18" s="16" t="s">
        <v>31</v>
      </c>
      <c r="D18" s="19"/>
      <c r="E18" s="46">
        <v>742</v>
      </c>
      <c r="F18" s="46">
        <v>6904261</v>
      </c>
      <c r="G18" s="46" t="s">
        <v>62</v>
      </c>
      <c r="H18" s="46" t="s">
        <v>62</v>
      </c>
      <c r="I18" s="46">
        <v>7932110</v>
      </c>
      <c r="J18" s="46" t="s">
        <v>62</v>
      </c>
      <c r="K18" s="46">
        <v>14836371</v>
      </c>
      <c r="L18" s="101">
        <v>9.6</v>
      </c>
      <c r="M18" s="46" t="s">
        <v>62</v>
      </c>
      <c r="N18" s="104" t="s">
        <v>62</v>
      </c>
      <c r="O18" s="140">
        <v>14936371</v>
      </c>
      <c r="P18" s="136">
        <v>9.6</v>
      </c>
      <c r="Q18" s="1">
        <f t="shared" si="0"/>
        <v>14836371</v>
      </c>
      <c r="R18" s="1">
        <f t="shared" si="1"/>
        <v>0</v>
      </c>
      <c r="S18" s="1">
        <f t="shared" si="2"/>
        <v>0</v>
      </c>
      <c r="T18" s="1" t="s">
        <v>42</v>
      </c>
      <c r="U18" s="1">
        <f t="shared" si="3"/>
        <v>14836371</v>
      </c>
      <c r="V18" s="1">
        <f t="shared" si="4"/>
        <v>100000</v>
      </c>
    </row>
    <row r="19" spans="2:22" ht="13.5">
      <c r="B19" s="173"/>
      <c r="C19" s="16" t="s">
        <v>32</v>
      </c>
      <c r="D19" s="19"/>
      <c r="E19" s="46">
        <v>445</v>
      </c>
      <c r="F19" s="46">
        <v>3420285</v>
      </c>
      <c r="G19" s="46" t="s">
        <v>57</v>
      </c>
      <c r="H19" s="46" t="s">
        <v>57</v>
      </c>
      <c r="I19" s="46">
        <v>1045196</v>
      </c>
      <c r="J19" s="46" t="s">
        <v>57</v>
      </c>
      <c r="K19" s="46">
        <v>4465481</v>
      </c>
      <c r="L19" s="101">
        <v>3.1</v>
      </c>
      <c r="M19" s="46" t="s">
        <v>57</v>
      </c>
      <c r="N19" s="104" t="s">
        <v>57</v>
      </c>
      <c r="O19" s="46">
        <v>4465481</v>
      </c>
      <c r="P19" s="136">
        <v>3.1</v>
      </c>
      <c r="Q19" s="1">
        <f t="shared" si="0"/>
        <v>4465481</v>
      </c>
      <c r="R19" s="1">
        <f t="shared" si="1"/>
        <v>0</v>
      </c>
      <c r="S19" s="1">
        <f t="shared" si="2"/>
        <v>0</v>
      </c>
      <c r="T19" s="1" t="s">
        <v>42</v>
      </c>
      <c r="U19" s="1">
        <f t="shared" si="3"/>
        <v>4465481</v>
      </c>
      <c r="V19" s="1">
        <f t="shared" si="4"/>
        <v>0</v>
      </c>
    </row>
    <row r="20" spans="2:22" ht="13.5">
      <c r="B20" s="173"/>
      <c r="C20" s="16" t="s">
        <v>33</v>
      </c>
      <c r="D20" s="19"/>
      <c r="E20" s="46">
        <v>78</v>
      </c>
      <c r="F20" s="46">
        <v>588585</v>
      </c>
      <c r="G20" s="46" t="s">
        <v>57</v>
      </c>
      <c r="H20" s="46" t="s">
        <v>57</v>
      </c>
      <c r="I20" s="46" t="s">
        <v>57</v>
      </c>
      <c r="J20" s="46" t="s">
        <v>57</v>
      </c>
      <c r="K20" s="46">
        <v>588585</v>
      </c>
      <c r="L20" s="101">
        <v>2.6</v>
      </c>
      <c r="M20" s="46" t="s">
        <v>57</v>
      </c>
      <c r="N20" s="104" t="s">
        <v>57</v>
      </c>
      <c r="O20" s="46">
        <v>588585</v>
      </c>
      <c r="P20" s="136">
        <v>2.6</v>
      </c>
      <c r="Q20" s="1">
        <f t="shared" si="0"/>
        <v>588585</v>
      </c>
      <c r="R20" s="1">
        <f t="shared" si="1"/>
        <v>0</v>
      </c>
      <c r="S20" s="1">
        <f t="shared" si="2"/>
        <v>0</v>
      </c>
      <c r="T20" s="1" t="s">
        <v>42</v>
      </c>
      <c r="U20" s="1">
        <f t="shared" si="3"/>
        <v>588585</v>
      </c>
      <c r="V20" s="1">
        <f t="shared" si="4"/>
        <v>0</v>
      </c>
    </row>
    <row r="21" spans="2:22" ht="13.5">
      <c r="B21" s="173"/>
      <c r="C21" s="16" t="s">
        <v>34</v>
      </c>
      <c r="D21" s="19"/>
      <c r="E21" s="46">
        <v>470</v>
      </c>
      <c r="F21" s="140">
        <v>4257000</v>
      </c>
      <c r="G21" s="46">
        <v>466623</v>
      </c>
      <c r="H21" s="46" t="s">
        <v>57</v>
      </c>
      <c r="I21" s="46" t="s">
        <v>57</v>
      </c>
      <c r="J21" s="46" t="s">
        <v>57</v>
      </c>
      <c r="K21" s="140">
        <v>4753623</v>
      </c>
      <c r="L21" s="101">
        <v>-0.9</v>
      </c>
      <c r="M21" s="46" t="s">
        <v>57</v>
      </c>
      <c r="N21" s="104" t="s">
        <v>57</v>
      </c>
      <c r="O21" s="140">
        <v>4753623</v>
      </c>
      <c r="P21" s="136">
        <v>-0.9</v>
      </c>
      <c r="Q21" s="139">
        <f t="shared" si="0"/>
        <v>4723623</v>
      </c>
      <c r="R21" s="1">
        <f t="shared" si="1"/>
        <v>30000</v>
      </c>
      <c r="S21" s="1">
        <f t="shared" si="2"/>
        <v>0</v>
      </c>
      <c r="T21" s="1" t="s">
        <v>42</v>
      </c>
      <c r="U21" s="1">
        <f t="shared" si="3"/>
        <v>4753623</v>
      </c>
      <c r="V21" s="1">
        <f t="shared" si="4"/>
        <v>0</v>
      </c>
    </row>
    <row r="22" spans="2:22" ht="13.5">
      <c r="B22" s="173"/>
      <c r="C22" s="16" t="s">
        <v>35</v>
      </c>
      <c r="D22" s="19"/>
      <c r="E22" s="46">
        <v>56</v>
      </c>
      <c r="F22" s="140">
        <v>512305</v>
      </c>
      <c r="G22" s="46" t="s">
        <v>40</v>
      </c>
      <c r="H22" s="46" t="s">
        <v>215</v>
      </c>
      <c r="I22" s="46" t="s">
        <v>215</v>
      </c>
      <c r="J22" s="46" t="s">
        <v>215</v>
      </c>
      <c r="K22" s="46">
        <v>512305</v>
      </c>
      <c r="L22" s="101">
        <v>3.1</v>
      </c>
      <c r="M22" s="46" t="s">
        <v>215</v>
      </c>
      <c r="N22" s="104" t="s">
        <v>215</v>
      </c>
      <c r="O22" s="46">
        <v>512305</v>
      </c>
      <c r="P22" s="136">
        <v>3.1</v>
      </c>
      <c r="Q22" s="1">
        <f t="shared" si="0"/>
        <v>512305</v>
      </c>
      <c r="R22" s="1">
        <f t="shared" si="1"/>
        <v>0</v>
      </c>
      <c r="S22" s="1">
        <f t="shared" si="2"/>
        <v>0</v>
      </c>
      <c r="T22" s="1" t="s">
        <v>42</v>
      </c>
      <c r="U22" s="1">
        <f t="shared" si="3"/>
        <v>512305</v>
      </c>
      <c r="V22" s="1">
        <f t="shared" si="4"/>
        <v>0</v>
      </c>
    </row>
    <row r="23" spans="2:22" ht="13.5">
      <c r="B23" s="173"/>
      <c r="C23" s="16" t="s">
        <v>223</v>
      </c>
      <c r="D23" s="19"/>
      <c r="E23" s="46">
        <v>15643</v>
      </c>
      <c r="F23" s="140">
        <v>147972776</v>
      </c>
      <c r="G23" s="46">
        <v>141628325</v>
      </c>
      <c r="H23" s="46">
        <v>14508692</v>
      </c>
      <c r="I23" s="46">
        <v>94894062</v>
      </c>
      <c r="J23" s="46">
        <v>11806207</v>
      </c>
      <c r="K23" s="46">
        <v>410810062</v>
      </c>
      <c r="L23" s="101" t="s">
        <v>226</v>
      </c>
      <c r="M23" s="46">
        <v>162048573</v>
      </c>
      <c r="N23" s="104">
        <v>-5.5</v>
      </c>
      <c r="O23" s="46">
        <v>572858635</v>
      </c>
      <c r="P23" s="136" t="s">
        <v>227</v>
      </c>
      <c r="Q23" s="1">
        <f t="shared" si="0"/>
        <v>410810062</v>
      </c>
      <c r="R23" s="1">
        <f t="shared" si="1"/>
        <v>0</v>
      </c>
      <c r="S23" s="1">
        <f t="shared" si="2"/>
        <v>162048573</v>
      </c>
      <c r="T23" s="1">
        <f>M23-S23</f>
        <v>0</v>
      </c>
      <c r="U23" s="1">
        <f t="shared" si="3"/>
        <v>572858635</v>
      </c>
      <c r="V23" s="1">
        <f t="shared" si="4"/>
        <v>0</v>
      </c>
    </row>
    <row r="24" spans="2:22" ht="14.25" thickBot="1">
      <c r="B24" s="173"/>
      <c r="C24" s="16" t="s">
        <v>113</v>
      </c>
      <c r="D24" s="19"/>
      <c r="E24" s="61" t="s">
        <v>218</v>
      </c>
      <c r="F24" s="101" t="s">
        <v>221</v>
      </c>
      <c r="G24" s="97">
        <v>8.5</v>
      </c>
      <c r="H24" s="101">
        <v>4.1</v>
      </c>
      <c r="I24" s="101">
        <v>-0.2</v>
      </c>
      <c r="J24" s="101">
        <v>2</v>
      </c>
      <c r="K24" s="97" t="s">
        <v>226</v>
      </c>
      <c r="L24" s="101" t="s">
        <v>65</v>
      </c>
      <c r="M24" s="101">
        <v>-5.5</v>
      </c>
      <c r="N24" s="104" t="s">
        <v>65</v>
      </c>
      <c r="O24" s="101" t="s">
        <v>227</v>
      </c>
      <c r="P24" s="136" t="s">
        <v>40</v>
      </c>
      <c r="Q24" s="1" t="s">
        <v>42</v>
      </c>
      <c r="R24" s="1" t="s">
        <v>42</v>
      </c>
      <c r="S24" s="1" t="s">
        <v>42</v>
      </c>
      <c r="T24" s="1" t="s">
        <v>42</v>
      </c>
      <c r="U24" s="1" t="s">
        <v>42</v>
      </c>
      <c r="V24" s="1" t="s">
        <v>42</v>
      </c>
    </row>
    <row r="25" spans="2:22" ht="13.5" customHeight="1">
      <c r="B25" s="165" t="s">
        <v>11</v>
      </c>
      <c r="C25" s="20" t="s">
        <v>21</v>
      </c>
      <c r="D25" s="21"/>
      <c r="E25" s="102" t="s">
        <v>63</v>
      </c>
      <c r="F25" s="102" t="s">
        <v>63</v>
      </c>
      <c r="G25" s="102" t="s">
        <v>63</v>
      </c>
      <c r="H25" s="102" t="s">
        <v>63</v>
      </c>
      <c r="I25" s="102" t="s">
        <v>63</v>
      </c>
      <c r="J25" s="102">
        <v>154305491</v>
      </c>
      <c r="K25" s="102">
        <v>154305491</v>
      </c>
      <c r="L25" s="103">
        <v>-4.5</v>
      </c>
      <c r="M25" s="102" t="s">
        <v>63</v>
      </c>
      <c r="N25" s="102" t="s">
        <v>63</v>
      </c>
      <c r="O25" s="102" t="s">
        <v>63</v>
      </c>
      <c r="P25" s="123" t="s">
        <v>63</v>
      </c>
      <c r="Q25" s="1">
        <f t="shared" si="0"/>
        <v>154305491</v>
      </c>
      <c r="R25" s="1">
        <f t="shared" si="1"/>
        <v>0</v>
      </c>
      <c r="S25" s="1">
        <f t="shared" si="2"/>
        <v>0</v>
      </c>
      <c r="T25" s="1" t="s">
        <v>42</v>
      </c>
      <c r="U25" s="1" t="s">
        <v>42</v>
      </c>
      <c r="V25" s="1" t="s">
        <v>42</v>
      </c>
    </row>
    <row r="26" spans="2:22" ht="13.5">
      <c r="B26" s="166"/>
      <c r="C26" s="16" t="s">
        <v>25</v>
      </c>
      <c r="D26" s="19"/>
      <c r="E26" s="46" t="s">
        <v>63</v>
      </c>
      <c r="F26" s="46" t="s">
        <v>63</v>
      </c>
      <c r="G26" s="46" t="s">
        <v>63</v>
      </c>
      <c r="H26" s="46" t="s">
        <v>63</v>
      </c>
      <c r="I26" s="46" t="s">
        <v>63</v>
      </c>
      <c r="J26" s="46">
        <v>2487119</v>
      </c>
      <c r="K26" s="46">
        <v>2487119</v>
      </c>
      <c r="L26" s="104">
        <v>11</v>
      </c>
      <c r="M26" s="46" t="s">
        <v>63</v>
      </c>
      <c r="N26" s="46" t="s">
        <v>63</v>
      </c>
      <c r="O26" s="46" t="s">
        <v>63</v>
      </c>
      <c r="P26" s="117" t="s">
        <v>63</v>
      </c>
      <c r="Q26" s="1">
        <f t="shared" si="0"/>
        <v>2487119</v>
      </c>
      <c r="R26" s="1">
        <f t="shared" si="1"/>
        <v>0</v>
      </c>
      <c r="S26" s="1">
        <f t="shared" si="2"/>
        <v>0</v>
      </c>
      <c r="T26" s="1" t="s">
        <v>42</v>
      </c>
      <c r="U26" s="1" t="s">
        <v>42</v>
      </c>
      <c r="V26" s="1" t="s">
        <v>42</v>
      </c>
    </row>
    <row r="27" spans="2:22" ht="13.5">
      <c r="B27" s="166"/>
      <c r="C27" s="16" t="s">
        <v>30</v>
      </c>
      <c r="D27" s="19"/>
      <c r="E27" s="46" t="s">
        <v>62</v>
      </c>
      <c r="F27" s="46" t="s">
        <v>62</v>
      </c>
      <c r="G27" s="46">
        <v>5255963</v>
      </c>
      <c r="H27" s="46" t="s">
        <v>62</v>
      </c>
      <c r="I27" s="46" t="s">
        <v>62</v>
      </c>
      <c r="J27" s="46" t="s">
        <v>62</v>
      </c>
      <c r="K27" s="46">
        <v>5255963</v>
      </c>
      <c r="L27" s="104">
        <v>-31.9</v>
      </c>
      <c r="M27" s="46" t="s">
        <v>62</v>
      </c>
      <c r="N27" s="46" t="s">
        <v>62</v>
      </c>
      <c r="O27" s="46" t="s">
        <v>62</v>
      </c>
      <c r="P27" s="117" t="s">
        <v>62</v>
      </c>
      <c r="Q27" s="1">
        <f t="shared" si="0"/>
        <v>5255963</v>
      </c>
      <c r="R27" s="1">
        <f t="shared" si="1"/>
        <v>0</v>
      </c>
      <c r="S27" s="1">
        <f t="shared" si="2"/>
        <v>0</v>
      </c>
      <c r="T27" s="1" t="s">
        <v>42</v>
      </c>
      <c r="U27" s="1" t="s">
        <v>42</v>
      </c>
      <c r="V27" s="1" t="s">
        <v>42</v>
      </c>
    </row>
    <row r="28" spans="2:22" ht="14.25" thickBot="1">
      <c r="B28" s="167"/>
      <c r="C28" s="25" t="s">
        <v>224</v>
      </c>
      <c r="D28" s="26"/>
      <c r="E28" s="105" t="s">
        <v>62</v>
      </c>
      <c r="F28" s="105" t="s">
        <v>62</v>
      </c>
      <c r="G28" s="105">
        <v>5255963</v>
      </c>
      <c r="H28" s="105" t="s">
        <v>62</v>
      </c>
      <c r="I28" s="105" t="s">
        <v>62</v>
      </c>
      <c r="J28" s="105">
        <v>156792610</v>
      </c>
      <c r="K28" s="106">
        <v>162048571</v>
      </c>
      <c r="L28" s="107">
        <v>-5.5</v>
      </c>
      <c r="M28" s="105" t="s">
        <v>62</v>
      </c>
      <c r="N28" s="105" t="s">
        <v>62</v>
      </c>
      <c r="O28" s="105" t="s">
        <v>62</v>
      </c>
      <c r="P28" s="127" t="s">
        <v>62</v>
      </c>
      <c r="Q28" s="1">
        <f t="shared" si="0"/>
        <v>162048573</v>
      </c>
      <c r="R28" s="1">
        <f t="shared" si="1"/>
        <v>-2</v>
      </c>
      <c r="S28" s="1">
        <f t="shared" si="2"/>
        <v>0</v>
      </c>
      <c r="T28" s="1" t="s">
        <v>42</v>
      </c>
      <c r="U28" s="1" t="s">
        <v>42</v>
      </c>
      <c r="V28" s="1" t="s">
        <v>42</v>
      </c>
    </row>
    <row r="29" spans="2:22" ht="13.5">
      <c r="B29" s="168" t="s">
        <v>38</v>
      </c>
      <c r="C29" s="169"/>
      <c r="D29" s="170"/>
      <c r="E29" s="102" t="s">
        <v>64</v>
      </c>
      <c r="F29" s="108">
        <v>147972776</v>
      </c>
      <c r="G29" s="108">
        <v>146884288</v>
      </c>
      <c r="H29" s="108">
        <v>14508692</v>
      </c>
      <c r="I29" s="108">
        <v>94894062</v>
      </c>
      <c r="J29" s="108">
        <v>168598817</v>
      </c>
      <c r="K29" s="141">
        <v>162048573</v>
      </c>
      <c r="L29" s="109" t="s">
        <v>227</v>
      </c>
      <c r="M29" s="108" t="s">
        <v>64</v>
      </c>
      <c r="N29" s="108" t="s">
        <v>64</v>
      </c>
      <c r="O29" s="108" t="s">
        <v>64</v>
      </c>
      <c r="P29" s="130" t="s">
        <v>64</v>
      </c>
      <c r="Q29" s="1">
        <f t="shared" si="0"/>
        <v>572858635</v>
      </c>
      <c r="R29" s="1">
        <f t="shared" si="1"/>
        <v>-410810062</v>
      </c>
      <c r="S29" s="1">
        <f t="shared" si="2"/>
        <v>0</v>
      </c>
      <c r="T29" s="1" t="s">
        <v>42</v>
      </c>
      <c r="U29" s="1" t="s">
        <v>42</v>
      </c>
      <c r="V29" s="1" t="s">
        <v>42</v>
      </c>
    </row>
    <row r="30" spans="2:22" ht="14.25" thickBot="1">
      <c r="B30" s="162" t="s">
        <v>177</v>
      </c>
      <c r="C30" s="163"/>
      <c r="D30" s="164"/>
      <c r="E30" s="105" t="s">
        <v>65</v>
      </c>
      <c r="F30" s="110" t="s">
        <v>222</v>
      </c>
      <c r="G30" s="110">
        <v>6.3</v>
      </c>
      <c r="H30" s="110">
        <v>4.1</v>
      </c>
      <c r="I30" s="110">
        <v>-0.2</v>
      </c>
      <c r="J30" s="110">
        <v>-3.9</v>
      </c>
      <c r="K30" s="110" t="s">
        <v>227</v>
      </c>
      <c r="L30" s="107" t="s">
        <v>65</v>
      </c>
      <c r="M30" s="110" t="s">
        <v>65</v>
      </c>
      <c r="N30" s="110" t="s">
        <v>65</v>
      </c>
      <c r="O30" s="110" t="s">
        <v>65</v>
      </c>
      <c r="P30" s="133" t="s">
        <v>65</v>
      </c>
      <c r="Q30" s="1" t="s">
        <v>42</v>
      </c>
      <c r="R30" s="1" t="s">
        <v>42</v>
      </c>
      <c r="S30" s="1" t="s">
        <v>42</v>
      </c>
      <c r="T30" s="1" t="s">
        <v>42</v>
      </c>
      <c r="U30" s="1" t="s">
        <v>42</v>
      </c>
      <c r="V30" s="1" t="s">
        <v>42</v>
      </c>
    </row>
    <row r="31" ht="13.5"/>
    <row r="32" ht="13.5">
      <c r="B32" s="1" t="s">
        <v>174</v>
      </c>
    </row>
    <row r="33" ht="13.5">
      <c r="B33" s="54" t="s">
        <v>44</v>
      </c>
    </row>
    <row r="34" ht="13.5">
      <c r="B34" s="54" t="s">
        <v>234</v>
      </c>
    </row>
    <row r="35" ht="13.5">
      <c r="B35" s="54" t="s">
        <v>219</v>
      </c>
    </row>
    <row r="36" ht="13.5">
      <c r="B36" s="54" t="s">
        <v>235</v>
      </c>
    </row>
    <row r="37" ht="13.5">
      <c r="B37" s="54" t="s">
        <v>220</v>
      </c>
    </row>
    <row r="38" ht="13.5">
      <c r="B38" s="54" t="s">
        <v>169</v>
      </c>
    </row>
    <row r="39" ht="13.5"/>
    <row r="40" spans="4:15" ht="13.5">
      <c r="D40" s="1" t="s">
        <v>236</v>
      </c>
      <c r="E40" s="1">
        <f>SUM(E6:E10)</f>
        <v>2304</v>
      </c>
      <c r="F40" s="1">
        <f aca="true" t="shared" si="5" ref="F40:K40">SUM(F6:F10)</f>
        <v>25844346</v>
      </c>
      <c r="G40" s="1">
        <f t="shared" si="5"/>
        <v>55468233</v>
      </c>
      <c r="H40" s="1">
        <f t="shared" si="5"/>
        <v>6619682</v>
      </c>
      <c r="I40" s="1">
        <f t="shared" si="5"/>
        <v>85811818</v>
      </c>
      <c r="J40" s="1">
        <f t="shared" si="5"/>
        <v>11806207</v>
      </c>
      <c r="K40" s="139">
        <f t="shared" si="5"/>
        <v>185548286</v>
      </c>
      <c r="M40" s="1">
        <f>SUM(M6:M10)</f>
        <v>154305491</v>
      </c>
      <c r="O40" s="1">
        <f>SUM(O6:O10)</f>
        <v>339855777</v>
      </c>
    </row>
    <row r="41" spans="5:15" ht="12.75">
      <c r="E41" s="1">
        <f>E5-E40</f>
        <v>0</v>
      </c>
      <c r="F41" s="1">
        <f aca="true" t="shared" si="6" ref="F41:K41">F5-F40</f>
        <v>0</v>
      </c>
      <c r="G41" s="1">
        <f t="shared" si="6"/>
        <v>0</v>
      </c>
      <c r="H41" s="1">
        <f t="shared" si="6"/>
        <v>0</v>
      </c>
      <c r="I41" s="1">
        <f t="shared" si="6"/>
        <v>0</v>
      </c>
      <c r="J41" s="1">
        <f t="shared" si="6"/>
        <v>0</v>
      </c>
      <c r="K41" s="1">
        <f t="shared" si="6"/>
        <v>2000</v>
      </c>
      <c r="M41" s="1">
        <f>M5-M40</f>
        <v>0</v>
      </c>
      <c r="O41" s="1">
        <f>O5-O40</f>
        <v>0</v>
      </c>
    </row>
    <row r="42" spans="4:15" ht="12.75">
      <c r="D42" s="1" t="s">
        <v>223</v>
      </c>
      <c r="E42" s="1">
        <f>SUM(E4:E5,E11:E22)</f>
        <v>15643</v>
      </c>
      <c r="F42" s="139">
        <f aca="true" t="shared" si="7" ref="F42:K42">SUM(F4:F5,F11:F22)</f>
        <v>147942776</v>
      </c>
      <c r="G42" s="1">
        <f t="shared" si="7"/>
        <v>141628325</v>
      </c>
      <c r="H42" s="1">
        <f t="shared" si="7"/>
        <v>14508692</v>
      </c>
      <c r="I42" s="1">
        <f t="shared" si="7"/>
        <v>94894062</v>
      </c>
      <c r="J42" s="1">
        <f t="shared" si="7"/>
        <v>11806207</v>
      </c>
      <c r="K42" s="1">
        <f t="shared" si="7"/>
        <v>410810062</v>
      </c>
      <c r="M42" s="1">
        <f>SUM(M4:M5,M11:M22)</f>
        <v>162048573</v>
      </c>
      <c r="O42" s="1">
        <f>SUM(O4:O5,O11:O22)</f>
        <v>572958635</v>
      </c>
    </row>
    <row r="43" spans="5:15" ht="12.75">
      <c r="E43" s="1">
        <f>E23-E42</f>
        <v>0</v>
      </c>
      <c r="F43" s="1">
        <f aca="true" t="shared" si="8" ref="F43:K43">F23-F42</f>
        <v>30000</v>
      </c>
      <c r="G43" s="1">
        <f t="shared" si="8"/>
        <v>0</v>
      </c>
      <c r="H43" s="1">
        <f t="shared" si="8"/>
        <v>0</v>
      </c>
      <c r="I43" s="1">
        <f t="shared" si="8"/>
        <v>0</v>
      </c>
      <c r="J43" s="1">
        <f t="shared" si="8"/>
        <v>0</v>
      </c>
      <c r="K43" s="1">
        <f t="shared" si="8"/>
        <v>0</v>
      </c>
      <c r="M43" s="1">
        <f>M23-M42</f>
        <v>0</v>
      </c>
      <c r="O43" s="1">
        <f>O23-O42</f>
        <v>-100000</v>
      </c>
    </row>
    <row r="44" spans="4:11" ht="12.75">
      <c r="D44" s="1" t="s">
        <v>224</v>
      </c>
      <c r="E44" s="1" t="s">
        <v>42</v>
      </c>
      <c r="F44" s="1" t="s">
        <v>42</v>
      </c>
      <c r="G44" s="1">
        <f>SUM(G25:G27)</f>
        <v>5255963</v>
      </c>
      <c r="H44" s="1" t="s">
        <v>42</v>
      </c>
      <c r="I44" s="1" t="s">
        <v>42</v>
      </c>
      <c r="J44" s="1">
        <f>SUM(J25:J27)</f>
        <v>156792610</v>
      </c>
      <c r="K44" s="1">
        <f>SUM(K25:K27)</f>
        <v>162048573</v>
      </c>
    </row>
    <row r="45" spans="5:11" ht="12.75">
      <c r="E45" s="1" t="s">
        <v>42</v>
      </c>
      <c r="F45" s="1" t="s">
        <v>42</v>
      </c>
      <c r="G45" s="1">
        <f>G28-G44</f>
        <v>0</v>
      </c>
      <c r="H45" s="1" t="s">
        <v>42</v>
      </c>
      <c r="I45" s="1" t="s">
        <v>42</v>
      </c>
      <c r="J45" s="1">
        <f>J28-J44</f>
        <v>0</v>
      </c>
      <c r="K45" s="1">
        <f>K28-K44</f>
        <v>-2</v>
      </c>
    </row>
    <row r="46" spans="6:11" ht="12.75">
      <c r="F46" s="1">
        <f aca="true" t="shared" si="9" ref="F46:K46">SUM(F23,F28)</f>
        <v>147972776</v>
      </c>
      <c r="G46" s="1">
        <f t="shared" si="9"/>
        <v>146884288</v>
      </c>
      <c r="H46" s="1">
        <f t="shared" si="9"/>
        <v>14508692</v>
      </c>
      <c r="I46" s="1">
        <f t="shared" si="9"/>
        <v>94894062</v>
      </c>
      <c r="J46" s="1">
        <f t="shared" si="9"/>
        <v>168598817</v>
      </c>
      <c r="K46" s="1">
        <f t="shared" si="9"/>
        <v>572858633</v>
      </c>
    </row>
    <row r="47" spans="6:11" ht="12.75">
      <c r="F47" s="1">
        <f aca="true" t="shared" si="10" ref="F47:K47">F29-F46</f>
        <v>0</v>
      </c>
      <c r="G47" s="1">
        <f t="shared" si="10"/>
        <v>0</v>
      </c>
      <c r="H47" s="1">
        <f t="shared" si="10"/>
        <v>0</v>
      </c>
      <c r="I47" s="1">
        <f t="shared" si="10"/>
        <v>0</v>
      </c>
      <c r="J47" s="1">
        <f t="shared" si="10"/>
        <v>0</v>
      </c>
      <c r="K47" s="1">
        <f t="shared" si="10"/>
        <v>-410810060</v>
      </c>
    </row>
  </sheetData>
  <sheetProtection/>
  <mergeCells count="9">
    <mergeCell ref="P2:P3"/>
    <mergeCell ref="B30:D30"/>
    <mergeCell ref="B25:B28"/>
    <mergeCell ref="B29:D29"/>
    <mergeCell ref="M2:N2"/>
    <mergeCell ref="B2:B3"/>
    <mergeCell ref="B4:B24"/>
    <mergeCell ref="E2:L2"/>
    <mergeCell ref="C3:D3"/>
  </mergeCells>
  <printOptions/>
  <pageMargins left="0.75" right="0.75" top="1" bottom="1" header="0.512" footer="0.512"/>
  <pageSetup fitToHeight="1" fitToWidth="1"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V49"/>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5.375" style="1" bestFit="1" customWidth="1"/>
    <col min="2" max="2" width="10.50390625" style="1" customWidth="1"/>
    <col min="3" max="3" width="2.50390625" style="1" customWidth="1"/>
    <col min="4" max="4" width="13.00390625" style="1" bestFit="1" customWidth="1"/>
    <col min="5" max="5" width="9.125" style="1" customWidth="1"/>
    <col min="6" max="6" width="12.125" style="1" bestFit="1" customWidth="1"/>
    <col min="7" max="7" width="13.625" style="1" bestFit="1" customWidth="1"/>
    <col min="8" max="8" width="13.75390625" style="1" customWidth="1"/>
    <col min="9" max="9" width="13.625" style="1" bestFit="1" customWidth="1"/>
    <col min="10" max="10" width="8.125" style="1" customWidth="1"/>
    <col min="11" max="11" width="13.625" style="1" bestFit="1" customWidth="1"/>
    <col min="12" max="12" width="8.125" style="1" customWidth="1"/>
    <col min="13" max="13" width="13.625" style="1" bestFit="1" customWidth="1"/>
    <col min="14" max="14" width="8.25390625" style="1" customWidth="1"/>
    <col min="15" max="15" width="12.875" style="1" customWidth="1"/>
    <col min="16" max="16" width="12.75390625" style="1" bestFit="1" customWidth="1"/>
    <col min="17" max="17" width="12.125" style="1" bestFit="1" customWidth="1"/>
    <col min="18" max="18" width="9.00390625" style="1" customWidth="1"/>
    <col min="19" max="19" width="12.125" style="1" bestFit="1" customWidth="1"/>
    <col min="20" max="20" width="9.00390625" style="1" customWidth="1"/>
    <col min="21" max="21" width="12.125" style="1" bestFit="1" customWidth="1"/>
    <col min="22" max="16384" width="9.00390625" style="1" customWidth="1"/>
  </cols>
  <sheetData>
    <row r="1" spans="2:16" ht="14.25" thickBot="1">
      <c r="B1" s="1" t="s">
        <v>194</v>
      </c>
      <c r="P1" s="2" t="s">
        <v>39</v>
      </c>
    </row>
    <row r="2" spans="2:16" s="3" customFormat="1" ht="29.25" customHeight="1">
      <c r="B2" s="165" t="s">
        <v>50</v>
      </c>
      <c r="C2" s="4"/>
      <c r="D2" s="5" t="s">
        <v>14</v>
      </c>
      <c r="E2" s="183" t="s">
        <v>153</v>
      </c>
      <c r="F2" s="183"/>
      <c r="G2" s="183"/>
      <c r="H2" s="183"/>
      <c r="I2" s="183"/>
      <c r="J2" s="184"/>
      <c r="K2" s="178" t="s">
        <v>11</v>
      </c>
      <c r="L2" s="182"/>
      <c r="M2" s="178" t="s">
        <v>13</v>
      </c>
      <c r="N2" s="160"/>
      <c r="O2" s="165" t="s">
        <v>7</v>
      </c>
      <c r="P2" s="185"/>
    </row>
    <row r="3" spans="2:21" s="3" customFormat="1" ht="41.25" customHeight="1" thickBot="1">
      <c r="B3" s="171"/>
      <c r="C3" s="174" t="s">
        <v>51</v>
      </c>
      <c r="D3" s="175"/>
      <c r="E3" s="57" t="s">
        <v>49</v>
      </c>
      <c r="F3" s="7" t="s">
        <v>104</v>
      </c>
      <c r="G3" s="7" t="s">
        <v>105</v>
      </c>
      <c r="H3" s="7" t="s">
        <v>52</v>
      </c>
      <c r="I3" s="7" t="s">
        <v>53</v>
      </c>
      <c r="J3" s="7" t="s">
        <v>6</v>
      </c>
      <c r="K3" s="8" t="s">
        <v>54</v>
      </c>
      <c r="L3" s="7" t="s">
        <v>6</v>
      </c>
      <c r="M3" s="8" t="s">
        <v>55</v>
      </c>
      <c r="N3" s="9" t="s">
        <v>6</v>
      </c>
      <c r="O3" s="6" t="s">
        <v>8</v>
      </c>
      <c r="P3" s="10" t="s">
        <v>9</v>
      </c>
      <c r="Q3" s="3" t="s">
        <v>5</v>
      </c>
      <c r="S3" s="3" t="s">
        <v>232</v>
      </c>
      <c r="U3" s="3" t="s">
        <v>233</v>
      </c>
    </row>
    <row r="4" spans="2:22" ht="14.25" customHeight="1" thickTop="1">
      <c r="B4" s="172" t="s">
        <v>15</v>
      </c>
      <c r="C4" s="11" t="s">
        <v>16</v>
      </c>
      <c r="D4" s="11"/>
      <c r="E4" s="98" t="s">
        <v>164</v>
      </c>
      <c r="F4" s="98" t="s">
        <v>164</v>
      </c>
      <c r="G4" s="98" t="s">
        <v>164</v>
      </c>
      <c r="H4" s="98">
        <v>517182</v>
      </c>
      <c r="I4" s="98">
        <v>517182</v>
      </c>
      <c r="J4" s="99">
        <v>0</v>
      </c>
      <c r="K4" s="98" t="s">
        <v>164</v>
      </c>
      <c r="L4" s="111" t="s">
        <v>164</v>
      </c>
      <c r="M4" s="98">
        <v>517182</v>
      </c>
      <c r="N4" s="112">
        <v>0</v>
      </c>
      <c r="O4" s="113" t="s">
        <v>164</v>
      </c>
      <c r="P4" s="114" t="s">
        <v>164</v>
      </c>
      <c r="Q4" s="1">
        <f>SUM(F4:H4)</f>
        <v>517182</v>
      </c>
      <c r="R4" s="1">
        <f>I4-Q4</f>
        <v>0</v>
      </c>
      <c r="S4" s="1">
        <f>SUM(K4)</f>
        <v>0</v>
      </c>
      <c r="T4" s="1" t="e">
        <f>K4-S4</f>
        <v>#VALUE!</v>
      </c>
      <c r="U4" s="1">
        <f>SUM(I4,K4)</f>
        <v>517182</v>
      </c>
      <c r="V4" s="1">
        <f>M4-U4</f>
        <v>0</v>
      </c>
    </row>
    <row r="5" spans="2:22" ht="13.5">
      <c r="B5" s="173"/>
      <c r="C5" s="14" t="s">
        <v>17</v>
      </c>
      <c r="D5" s="14"/>
      <c r="E5" s="100">
        <v>2271</v>
      </c>
      <c r="F5" s="100">
        <v>34219422</v>
      </c>
      <c r="G5" s="46">
        <v>122535313</v>
      </c>
      <c r="H5" s="46">
        <v>745197</v>
      </c>
      <c r="I5" s="46">
        <v>157499932</v>
      </c>
      <c r="J5" s="101" t="s">
        <v>201</v>
      </c>
      <c r="K5" s="108">
        <v>165699717</v>
      </c>
      <c r="L5" s="104">
        <v>7.4</v>
      </c>
      <c r="M5" s="46">
        <v>323199649</v>
      </c>
      <c r="N5" s="115" t="s">
        <v>208</v>
      </c>
      <c r="O5" s="116">
        <v>91499201</v>
      </c>
      <c r="P5" s="117">
        <v>10943267</v>
      </c>
      <c r="Q5" s="1">
        <f aca="true" t="shared" si="0" ref="Q5:Q30">SUM(F5:H5)</f>
        <v>157499932</v>
      </c>
      <c r="R5" s="1">
        <f aca="true" t="shared" si="1" ref="R5:R30">I5-Q5</f>
        <v>0</v>
      </c>
      <c r="S5" s="1">
        <f aca="true" t="shared" si="2" ref="S5:S24">SUM(K5)</f>
        <v>165699717</v>
      </c>
      <c r="T5" s="1">
        <f aca="true" t="shared" si="3" ref="T5:T24">K5-S5</f>
        <v>0</v>
      </c>
      <c r="U5" s="1">
        <f aca="true" t="shared" si="4" ref="U5:U24">SUM(I5,K5)</f>
        <v>323199649</v>
      </c>
      <c r="V5" s="1">
        <f aca="true" t="shared" si="5" ref="V5:V24">M5-U5</f>
        <v>0</v>
      </c>
    </row>
    <row r="6" spans="2:22" ht="13.5">
      <c r="B6" s="173"/>
      <c r="C6" s="16"/>
      <c r="D6" s="19" t="s">
        <v>18</v>
      </c>
      <c r="E6" s="46">
        <v>108</v>
      </c>
      <c r="F6" s="46">
        <v>847372</v>
      </c>
      <c r="G6" s="46" t="s">
        <v>57</v>
      </c>
      <c r="H6" s="46" t="s">
        <v>57</v>
      </c>
      <c r="I6" s="46">
        <v>847372</v>
      </c>
      <c r="J6" s="101">
        <v>1</v>
      </c>
      <c r="K6" s="46" t="s">
        <v>57</v>
      </c>
      <c r="L6" s="104" t="s">
        <v>57</v>
      </c>
      <c r="M6" s="46">
        <v>847372</v>
      </c>
      <c r="N6" s="115">
        <v>1</v>
      </c>
      <c r="O6" s="116" t="s">
        <v>57</v>
      </c>
      <c r="P6" s="117" t="s">
        <v>57</v>
      </c>
      <c r="Q6" s="1">
        <f t="shared" si="0"/>
        <v>847372</v>
      </c>
      <c r="R6" s="1">
        <f t="shared" si="1"/>
        <v>0</v>
      </c>
      <c r="S6" s="1">
        <f t="shared" si="2"/>
        <v>0</v>
      </c>
      <c r="T6" s="1" t="e">
        <f t="shared" si="3"/>
        <v>#VALUE!</v>
      </c>
      <c r="U6" s="1">
        <f t="shared" si="4"/>
        <v>847372</v>
      </c>
      <c r="V6" s="1">
        <f t="shared" si="5"/>
        <v>0</v>
      </c>
    </row>
    <row r="7" spans="2:22" ht="13.5">
      <c r="B7" s="173"/>
      <c r="C7" s="16"/>
      <c r="D7" s="19" t="s">
        <v>19</v>
      </c>
      <c r="E7" s="46">
        <v>218</v>
      </c>
      <c r="F7" s="46">
        <v>140744</v>
      </c>
      <c r="G7" s="46" t="s">
        <v>58</v>
      </c>
      <c r="H7" s="46" t="s">
        <v>58</v>
      </c>
      <c r="I7" s="46">
        <v>140744</v>
      </c>
      <c r="J7" s="61">
        <v>0</v>
      </c>
      <c r="K7" s="46" t="s">
        <v>58</v>
      </c>
      <c r="L7" s="104" t="s">
        <v>58</v>
      </c>
      <c r="M7" s="46">
        <v>140744</v>
      </c>
      <c r="N7" s="118">
        <v>0</v>
      </c>
      <c r="O7" s="116" t="s">
        <v>58</v>
      </c>
      <c r="P7" s="117" t="s">
        <v>58</v>
      </c>
      <c r="Q7" s="1">
        <f t="shared" si="0"/>
        <v>140744</v>
      </c>
      <c r="R7" s="1">
        <f t="shared" si="1"/>
        <v>0</v>
      </c>
      <c r="S7" s="1">
        <f t="shared" si="2"/>
        <v>0</v>
      </c>
      <c r="T7" s="1" t="e">
        <f t="shared" si="3"/>
        <v>#VALUE!</v>
      </c>
      <c r="U7" s="1">
        <f t="shared" si="4"/>
        <v>140744</v>
      </c>
      <c r="V7" s="1">
        <f t="shared" si="5"/>
        <v>0</v>
      </c>
    </row>
    <row r="8" spans="2:22" ht="13.5">
      <c r="B8" s="173"/>
      <c r="C8" s="16"/>
      <c r="D8" s="19" t="s">
        <v>20</v>
      </c>
      <c r="E8" s="46">
        <v>78</v>
      </c>
      <c r="F8" s="46">
        <v>703632</v>
      </c>
      <c r="G8" s="46" t="s">
        <v>59</v>
      </c>
      <c r="H8" s="46" t="s">
        <v>59</v>
      </c>
      <c r="I8" s="46">
        <v>703632</v>
      </c>
      <c r="J8" s="101">
        <v>-1.6</v>
      </c>
      <c r="K8" s="46" t="s">
        <v>59</v>
      </c>
      <c r="L8" s="104" t="s">
        <v>59</v>
      </c>
      <c r="M8" s="46">
        <v>703632</v>
      </c>
      <c r="N8" s="115">
        <v>-1.6</v>
      </c>
      <c r="O8" s="116" t="s">
        <v>59</v>
      </c>
      <c r="P8" s="117" t="s">
        <v>59</v>
      </c>
      <c r="Q8" s="1">
        <f t="shared" si="0"/>
        <v>703632</v>
      </c>
      <c r="R8" s="1">
        <f t="shared" si="1"/>
        <v>0</v>
      </c>
      <c r="S8" s="1">
        <f t="shared" si="2"/>
        <v>0</v>
      </c>
      <c r="T8" s="1" t="e">
        <f t="shared" si="3"/>
        <v>#VALUE!</v>
      </c>
      <c r="U8" s="1">
        <f t="shared" si="4"/>
        <v>703632</v>
      </c>
      <c r="V8" s="1">
        <f t="shared" si="5"/>
        <v>0</v>
      </c>
    </row>
    <row r="9" spans="2:22" ht="13.5">
      <c r="B9" s="173"/>
      <c r="C9" s="16"/>
      <c r="D9" s="19" t="s">
        <v>21</v>
      </c>
      <c r="E9" s="46">
        <v>1591</v>
      </c>
      <c r="F9" s="46">
        <v>24977745</v>
      </c>
      <c r="G9" s="46">
        <v>121262838</v>
      </c>
      <c r="H9" s="46">
        <v>745197</v>
      </c>
      <c r="I9" s="46">
        <v>146985780</v>
      </c>
      <c r="J9" s="101" t="s">
        <v>202</v>
      </c>
      <c r="K9" s="46">
        <v>165699717</v>
      </c>
      <c r="L9" s="104">
        <v>7.4</v>
      </c>
      <c r="M9" s="46">
        <v>312685497</v>
      </c>
      <c r="N9" s="115" t="s">
        <v>209</v>
      </c>
      <c r="O9" s="116">
        <v>91499201</v>
      </c>
      <c r="P9" s="117">
        <v>10943267</v>
      </c>
      <c r="Q9" s="1">
        <f t="shared" si="0"/>
        <v>146985780</v>
      </c>
      <c r="R9" s="1">
        <f t="shared" si="1"/>
        <v>0</v>
      </c>
      <c r="S9" s="1">
        <f t="shared" si="2"/>
        <v>165699717</v>
      </c>
      <c r="T9" s="1">
        <f t="shared" si="3"/>
        <v>0</v>
      </c>
      <c r="U9" s="1">
        <f t="shared" si="4"/>
        <v>312685497</v>
      </c>
      <c r="V9" s="1">
        <f t="shared" si="5"/>
        <v>0</v>
      </c>
    </row>
    <row r="10" spans="2:22" ht="13.5">
      <c r="B10" s="173"/>
      <c r="C10" s="16"/>
      <c r="D10" s="19" t="s">
        <v>22</v>
      </c>
      <c r="E10" s="46">
        <v>276</v>
      </c>
      <c r="F10" s="46">
        <v>7549929</v>
      </c>
      <c r="G10" s="46">
        <v>974110</v>
      </c>
      <c r="H10" s="46" t="s">
        <v>60</v>
      </c>
      <c r="I10" s="46">
        <v>8524039</v>
      </c>
      <c r="J10" s="101">
        <v>-3.3</v>
      </c>
      <c r="K10" s="46" t="s">
        <v>60</v>
      </c>
      <c r="L10" s="104" t="s">
        <v>60</v>
      </c>
      <c r="M10" s="46">
        <v>8524039</v>
      </c>
      <c r="N10" s="115">
        <v>-3.3</v>
      </c>
      <c r="O10" s="116" t="s">
        <v>60</v>
      </c>
      <c r="P10" s="117" t="s">
        <v>60</v>
      </c>
      <c r="Q10" s="1">
        <f t="shared" si="0"/>
        <v>8524039</v>
      </c>
      <c r="R10" s="1">
        <f t="shared" si="1"/>
        <v>0</v>
      </c>
      <c r="S10" s="1">
        <f t="shared" si="2"/>
        <v>0</v>
      </c>
      <c r="T10" s="1" t="e">
        <f t="shared" si="3"/>
        <v>#VALUE!</v>
      </c>
      <c r="U10" s="1">
        <f t="shared" si="4"/>
        <v>8524039</v>
      </c>
      <c r="V10" s="1">
        <f t="shared" si="5"/>
        <v>0</v>
      </c>
    </row>
    <row r="11" spans="2:22" ht="13.5">
      <c r="B11" s="173"/>
      <c r="C11" s="16"/>
      <c r="D11" s="19" t="s">
        <v>23</v>
      </c>
      <c r="E11" s="46" t="s">
        <v>60</v>
      </c>
      <c r="F11" s="46" t="s">
        <v>60</v>
      </c>
      <c r="G11" s="46">
        <v>298365</v>
      </c>
      <c r="H11" s="46" t="s">
        <v>60</v>
      </c>
      <c r="I11" s="46">
        <v>298365</v>
      </c>
      <c r="J11" s="101" t="s">
        <v>203</v>
      </c>
      <c r="K11" s="46" t="s">
        <v>60</v>
      </c>
      <c r="L11" s="104" t="s">
        <v>60</v>
      </c>
      <c r="M11" s="46">
        <v>298365</v>
      </c>
      <c r="N11" s="115" t="s">
        <v>203</v>
      </c>
      <c r="O11" s="116" t="s">
        <v>60</v>
      </c>
      <c r="P11" s="117" t="s">
        <v>60</v>
      </c>
      <c r="Q11" s="1">
        <f t="shared" si="0"/>
        <v>298365</v>
      </c>
      <c r="R11" s="1">
        <f t="shared" si="1"/>
        <v>0</v>
      </c>
      <c r="S11" s="1">
        <f t="shared" si="2"/>
        <v>0</v>
      </c>
      <c r="T11" s="1" t="e">
        <f t="shared" si="3"/>
        <v>#VALUE!</v>
      </c>
      <c r="U11" s="1">
        <f t="shared" si="4"/>
        <v>298365</v>
      </c>
      <c r="V11" s="1">
        <f t="shared" si="5"/>
        <v>0</v>
      </c>
    </row>
    <row r="12" spans="2:22" ht="13.5">
      <c r="B12" s="173"/>
      <c r="C12" s="16" t="s">
        <v>24</v>
      </c>
      <c r="D12" s="19"/>
      <c r="E12" s="46">
        <v>68</v>
      </c>
      <c r="F12" s="46">
        <v>786564</v>
      </c>
      <c r="G12" s="46" t="s">
        <v>60</v>
      </c>
      <c r="H12" s="46" t="s">
        <v>60</v>
      </c>
      <c r="I12" s="46">
        <v>786564</v>
      </c>
      <c r="J12" s="101">
        <v>1.6</v>
      </c>
      <c r="K12" s="46" t="s">
        <v>60</v>
      </c>
      <c r="L12" s="104" t="s">
        <v>60</v>
      </c>
      <c r="M12" s="46">
        <v>786564</v>
      </c>
      <c r="N12" s="115">
        <v>1.6</v>
      </c>
      <c r="O12" s="116" t="s">
        <v>60</v>
      </c>
      <c r="P12" s="117" t="s">
        <v>60</v>
      </c>
      <c r="Q12" s="1">
        <f t="shared" si="0"/>
        <v>786564</v>
      </c>
      <c r="R12" s="1">
        <f t="shared" si="1"/>
        <v>0</v>
      </c>
      <c r="S12" s="1">
        <f t="shared" si="2"/>
        <v>0</v>
      </c>
      <c r="T12" s="1" t="e">
        <f t="shared" si="3"/>
        <v>#VALUE!</v>
      </c>
      <c r="U12" s="1">
        <f t="shared" si="4"/>
        <v>786564</v>
      </c>
      <c r="V12" s="1">
        <f t="shared" si="5"/>
        <v>0</v>
      </c>
    </row>
    <row r="13" spans="2:22" ht="13.5">
      <c r="B13" s="173"/>
      <c r="C13" s="16" t="s">
        <v>25</v>
      </c>
      <c r="D13" s="19"/>
      <c r="E13" s="46" t="s">
        <v>60</v>
      </c>
      <c r="F13" s="46" t="s">
        <v>60</v>
      </c>
      <c r="G13" s="46" t="s">
        <v>60</v>
      </c>
      <c r="H13" s="46" t="s">
        <v>60</v>
      </c>
      <c r="I13" s="46" t="s">
        <v>182</v>
      </c>
      <c r="J13" s="101" t="s">
        <v>60</v>
      </c>
      <c r="K13" s="46">
        <v>2632519</v>
      </c>
      <c r="L13" s="104">
        <v>5.8</v>
      </c>
      <c r="M13" s="46">
        <v>2632519</v>
      </c>
      <c r="N13" s="115">
        <v>5.8</v>
      </c>
      <c r="O13" s="116" t="s">
        <v>60</v>
      </c>
      <c r="P13" s="117" t="s">
        <v>60</v>
      </c>
      <c r="Q13" s="1">
        <f t="shared" si="0"/>
        <v>0</v>
      </c>
      <c r="R13" s="1" t="e">
        <f t="shared" si="1"/>
        <v>#VALUE!</v>
      </c>
      <c r="S13" s="1">
        <f t="shared" si="2"/>
        <v>2632519</v>
      </c>
      <c r="T13" s="1">
        <f t="shared" si="3"/>
        <v>0</v>
      </c>
      <c r="U13" s="1">
        <f t="shared" si="4"/>
        <v>2632519</v>
      </c>
      <c r="V13" s="1">
        <f t="shared" si="5"/>
        <v>0</v>
      </c>
    </row>
    <row r="14" spans="2:22" ht="13.5">
      <c r="B14" s="173"/>
      <c r="C14" s="16" t="s">
        <v>26</v>
      </c>
      <c r="D14" s="19"/>
      <c r="E14" s="46">
        <v>37</v>
      </c>
      <c r="F14" s="46">
        <v>318377</v>
      </c>
      <c r="G14" s="46" t="s">
        <v>57</v>
      </c>
      <c r="H14" s="46" t="s">
        <v>57</v>
      </c>
      <c r="I14" s="46">
        <v>318377</v>
      </c>
      <c r="J14" s="101">
        <v>2.5</v>
      </c>
      <c r="K14" s="46" t="s">
        <v>57</v>
      </c>
      <c r="L14" s="104" t="s">
        <v>57</v>
      </c>
      <c r="M14" s="46">
        <v>318377</v>
      </c>
      <c r="N14" s="115">
        <v>2.5</v>
      </c>
      <c r="O14" s="116" t="s">
        <v>57</v>
      </c>
      <c r="P14" s="117" t="s">
        <v>57</v>
      </c>
      <c r="Q14" s="1">
        <f t="shared" si="0"/>
        <v>318377</v>
      </c>
      <c r="R14" s="1">
        <f t="shared" si="1"/>
        <v>0</v>
      </c>
      <c r="S14" s="1">
        <f t="shared" si="2"/>
        <v>0</v>
      </c>
      <c r="T14" s="1" t="e">
        <f t="shared" si="3"/>
        <v>#VALUE!</v>
      </c>
      <c r="U14" s="1">
        <f t="shared" si="4"/>
        <v>318377</v>
      </c>
      <c r="V14" s="1">
        <f t="shared" si="5"/>
        <v>0</v>
      </c>
    </row>
    <row r="15" spans="2:22" ht="13.5">
      <c r="B15" s="173"/>
      <c r="C15" s="16" t="s">
        <v>27</v>
      </c>
      <c r="D15" s="19"/>
      <c r="E15" s="46">
        <v>613</v>
      </c>
      <c r="F15" s="46">
        <v>6531546</v>
      </c>
      <c r="G15" s="46">
        <v>45997208</v>
      </c>
      <c r="H15" s="46">
        <v>3358961</v>
      </c>
      <c r="I15" s="46">
        <v>55887715</v>
      </c>
      <c r="J15" s="101" t="s">
        <v>204</v>
      </c>
      <c r="K15" s="46" t="s">
        <v>57</v>
      </c>
      <c r="L15" s="104" t="s">
        <v>57</v>
      </c>
      <c r="M15" s="46">
        <v>55887715</v>
      </c>
      <c r="N15" s="115" t="s">
        <v>210</v>
      </c>
      <c r="O15" s="116" t="s">
        <v>57</v>
      </c>
      <c r="P15" s="117" t="s">
        <v>57</v>
      </c>
      <c r="Q15" s="1">
        <f t="shared" si="0"/>
        <v>55887715</v>
      </c>
      <c r="R15" s="1">
        <f t="shared" si="1"/>
        <v>0</v>
      </c>
      <c r="S15" s="1">
        <f t="shared" si="2"/>
        <v>0</v>
      </c>
      <c r="T15" s="1" t="e">
        <f t="shared" si="3"/>
        <v>#VALUE!</v>
      </c>
      <c r="U15" s="1">
        <f t="shared" si="4"/>
        <v>55887715</v>
      </c>
      <c r="V15" s="1">
        <f t="shared" si="5"/>
        <v>0</v>
      </c>
    </row>
    <row r="16" spans="2:22" ht="13.5">
      <c r="B16" s="173"/>
      <c r="C16" s="16" t="s">
        <v>28</v>
      </c>
      <c r="D16" s="19"/>
      <c r="E16" s="46">
        <v>1081</v>
      </c>
      <c r="F16" s="46">
        <v>9643479</v>
      </c>
      <c r="G16" s="46">
        <v>16689551</v>
      </c>
      <c r="H16" s="46" t="s">
        <v>57</v>
      </c>
      <c r="I16" s="46">
        <v>26333030</v>
      </c>
      <c r="J16" s="101">
        <v>5.3</v>
      </c>
      <c r="K16" s="46" t="s">
        <v>57</v>
      </c>
      <c r="L16" s="104" t="s">
        <v>57</v>
      </c>
      <c r="M16" s="46">
        <v>26333030</v>
      </c>
      <c r="N16" s="115">
        <v>5.3</v>
      </c>
      <c r="O16" s="116" t="s">
        <v>57</v>
      </c>
      <c r="P16" s="117" t="s">
        <v>57</v>
      </c>
      <c r="Q16" s="1">
        <f t="shared" si="0"/>
        <v>26333030</v>
      </c>
      <c r="R16" s="1">
        <f t="shared" si="1"/>
        <v>0</v>
      </c>
      <c r="S16" s="1">
        <f t="shared" si="2"/>
        <v>0</v>
      </c>
      <c r="T16" s="1" t="e">
        <f t="shared" si="3"/>
        <v>#VALUE!</v>
      </c>
      <c r="U16" s="1">
        <f t="shared" si="4"/>
        <v>26333030</v>
      </c>
      <c r="V16" s="1">
        <f t="shared" si="5"/>
        <v>0</v>
      </c>
    </row>
    <row r="17" spans="2:22" ht="13.5">
      <c r="B17" s="173"/>
      <c r="C17" s="16" t="s">
        <v>29</v>
      </c>
      <c r="D17" s="19"/>
      <c r="E17" s="46">
        <v>6035</v>
      </c>
      <c r="F17" s="46">
        <v>54841229</v>
      </c>
      <c r="G17" s="46">
        <v>3247278</v>
      </c>
      <c r="H17" s="46">
        <v>1450787</v>
      </c>
      <c r="I17" s="46">
        <v>59539294</v>
      </c>
      <c r="J17" s="101">
        <v>1.9</v>
      </c>
      <c r="K17" s="46" t="s">
        <v>61</v>
      </c>
      <c r="L17" s="104" t="s">
        <v>61</v>
      </c>
      <c r="M17" s="46">
        <v>59539294</v>
      </c>
      <c r="N17" s="115">
        <v>1.9</v>
      </c>
      <c r="O17" s="116" t="s">
        <v>61</v>
      </c>
      <c r="P17" s="117" t="s">
        <v>61</v>
      </c>
      <c r="Q17" s="1">
        <f t="shared" si="0"/>
        <v>59539294</v>
      </c>
      <c r="R17" s="1">
        <f t="shared" si="1"/>
        <v>0</v>
      </c>
      <c r="S17" s="1">
        <f t="shared" si="2"/>
        <v>0</v>
      </c>
      <c r="T17" s="1" t="e">
        <f t="shared" si="3"/>
        <v>#VALUE!</v>
      </c>
      <c r="U17" s="1">
        <f t="shared" si="4"/>
        <v>59539294</v>
      </c>
      <c r="V17" s="1">
        <f t="shared" si="5"/>
        <v>0</v>
      </c>
    </row>
    <row r="18" spans="2:22" ht="13.5">
      <c r="B18" s="173"/>
      <c r="C18" s="16" t="s">
        <v>30</v>
      </c>
      <c r="D18" s="19"/>
      <c r="E18" s="46">
        <v>3510</v>
      </c>
      <c r="F18" s="46">
        <v>34758050</v>
      </c>
      <c r="G18" s="46">
        <v>21733537</v>
      </c>
      <c r="H18" s="46">
        <v>2577679</v>
      </c>
      <c r="I18" s="46">
        <v>59069266</v>
      </c>
      <c r="J18" s="101">
        <v>-1</v>
      </c>
      <c r="K18" s="46">
        <v>4406708</v>
      </c>
      <c r="L18" s="104">
        <v>-16.2</v>
      </c>
      <c r="M18" s="46">
        <v>63475974</v>
      </c>
      <c r="N18" s="115">
        <v>-2.2</v>
      </c>
      <c r="O18" s="116">
        <v>271678</v>
      </c>
      <c r="P18" s="117" t="s">
        <v>62</v>
      </c>
      <c r="Q18" s="1">
        <f t="shared" si="0"/>
        <v>59069266</v>
      </c>
      <c r="R18" s="1">
        <f t="shared" si="1"/>
        <v>0</v>
      </c>
      <c r="S18" s="1">
        <f t="shared" si="2"/>
        <v>4406708</v>
      </c>
      <c r="T18" s="1">
        <f t="shared" si="3"/>
        <v>0</v>
      </c>
      <c r="U18" s="1">
        <f t="shared" si="4"/>
        <v>63475974</v>
      </c>
      <c r="V18" s="1">
        <f t="shared" si="5"/>
        <v>0</v>
      </c>
    </row>
    <row r="19" spans="2:22" ht="13.5">
      <c r="B19" s="173"/>
      <c r="C19" s="16" t="s">
        <v>31</v>
      </c>
      <c r="D19" s="19"/>
      <c r="E19" s="46">
        <v>738</v>
      </c>
      <c r="F19" s="46">
        <v>7263991</v>
      </c>
      <c r="G19" s="46">
        <v>2306337</v>
      </c>
      <c r="H19" s="46">
        <v>1829337</v>
      </c>
      <c r="I19" s="46">
        <v>11399665</v>
      </c>
      <c r="J19" s="101">
        <v>-23.2</v>
      </c>
      <c r="K19" s="46" t="s">
        <v>62</v>
      </c>
      <c r="L19" s="104" t="s">
        <v>62</v>
      </c>
      <c r="M19" s="46">
        <v>11399665</v>
      </c>
      <c r="N19" s="115">
        <v>-23.2</v>
      </c>
      <c r="O19" s="116">
        <v>4416498</v>
      </c>
      <c r="P19" s="117" t="s">
        <v>62</v>
      </c>
      <c r="Q19" s="1">
        <f t="shared" si="0"/>
        <v>11399665</v>
      </c>
      <c r="R19" s="1">
        <f t="shared" si="1"/>
        <v>0</v>
      </c>
      <c r="S19" s="1">
        <f t="shared" si="2"/>
        <v>0</v>
      </c>
      <c r="T19" s="1" t="e">
        <f t="shared" si="3"/>
        <v>#VALUE!</v>
      </c>
      <c r="U19" s="1">
        <f t="shared" si="4"/>
        <v>11399665</v>
      </c>
      <c r="V19" s="1">
        <f t="shared" si="5"/>
        <v>0</v>
      </c>
    </row>
    <row r="20" spans="2:22" ht="13.5">
      <c r="B20" s="173"/>
      <c r="C20" s="16" t="s">
        <v>32</v>
      </c>
      <c r="D20" s="19"/>
      <c r="E20" s="46">
        <v>436</v>
      </c>
      <c r="F20" s="46">
        <v>4209418</v>
      </c>
      <c r="G20" s="46" t="s">
        <v>57</v>
      </c>
      <c r="H20" s="46" t="s">
        <v>57</v>
      </c>
      <c r="I20" s="46">
        <v>4209418</v>
      </c>
      <c r="J20" s="101">
        <v>-5.7</v>
      </c>
      <c r="K20" s="46" t="s">
        <v>57</v>
      </c>
      <c r="L20" s="104" t="s">
        <v>57</v>
      </c>
      <c r="M20" s="46">
        <v>4209418</v>
      </c>
      <c r="N20" s="115">
        <v>-5.7</v>
      </c>
      <c r="O20" s="116">
        <v>855602</v>
      </c>
      <c r="P20" s="117" t="s">
        <v>57</v>
      </c>
      <c r="Q20" s="1">
        <f t="shared" si="0"/>
        <v>4209418</v>
      </c>
      <c r="R20" s="1">
        <f t="shared" si="1"/>
        <v>0</v>
      </c>
      <c r="S20" s="1">
        <f t="shared" si="2"/>
        <v>0</v>
      </c>
      <c r="T20" s="1" t="e">
        <f t="shared" si="3"/>
        <v>#VALUE!</v>
      </c>
      <c r="U20" s="1">
        <f t="shared" si="4"/>
        <v>4209418</v>
      </c>
      <c r="V20" s="1">
        <f t="shared" si="5"/>
        <v>0</v>
      </c>
    </row>
    <row r="21" spans="2:22" ht="13.5">
      <c r="B21" s="173"/>
      <c r="C21" s="16" t="s">
        <v>33</v>
      </c>
      <c r="D21" s="19"/>
      <c r="E21" s="46">
        <v>76</v>
      </c>
      <c r="F21" s="46">
        <v>585075</v>
      </c>
      <c r="G21" s="46" t="s">
        <v>57</v>
      </c>
      <c r="H21" s="46" t="s">
        <v>57</v>
      </c>
      <c r="I21" s="46">
        <v>585075</v>
      </c>
      <c r="J21" s="101">
        <v>-0.6</v>
      </c>
      <c r="K21" s="46" t="s">
        <v>57</v>
      </c>
      <c r="L21" s="104" t="s">
        <v>57</v>
      </c>
      <c r="M21" s="46">
        <v>585075</v>
      </c>
      <c r="N21" s="115">
        <v>-0.6</v>
      </c>
      <c r="O21" s="116" t="s">
        <v>57</v>
      </c>
      <c r="P21" s="117" t="s">
        <v>57</v>
      </c>
      <c r="Q21" s="1">
        <f t="shared" si="0"/>
        <v>585075</v>
      </c>
      <c r="R21" s="1">
        <f t="shared" si="1"/>
        <v>0</v>
      </c>
      <c r="S21" s="1">
        <f t="shared" si="2"/>
        <v>0</v>
      </c>
      <c r="T21" s="1" t="e">
        <f t="shared" si="3"/>
        <v>#VALUE!</v>
      </c>
      <c r="U21" s="1">
        <f t="shared" si="4"/>
        <v>585075</v>
      </c>
      <c r="V21" s="1">
        <f t="shared" si="5"/>
        <v>0</v>
      </c>
    </row>
    <row r="22" spans="2:22" ht="13.5">
      <c r="B22" s="173"/>
      <c r="C22" s="16" t="s">
        <v>34</v>
      </c>
      <c r="D22" s="19"/>
      <c r="E22" s="46">
        <v>468</v>
      </c>
      <c r="F22" s="46">
        <v>4304804</v>
      </c>
      <c r="G22" s="46">
        <v>609958</v>
      </c>
      <c r="H22" s="46" t="s">
        <v>57</v>
      </c>
      <c r="I22" s="46">
        <v>4914762</v>
      </c>
      <c r="J22" s="101">
        <v>3.4</v>
      </c>
      <c r="K22" s="46" t="s">
        <v>57</v>
      </c>
      <c r="L22" s="104" t="s">
        <v>57</v>
      </c>
      <c r="M22" s="46">
        <v>4914762</v>
      </c>
      <c r="N22" s="115">
        <v>3.4</v>
      </c>
      <c r="O22" s="116" t="s">
        <v>57</v>
      </c>
      <c r="P22" s="117" t="s">
        <v>57</v>
      </c>
      <c r="Q22" s="1">
        <f t="shared" si="0"/>
        <v>4914762</v>
      </c>
      <c r="R22" s="1">
        <f t="shared" si="1"/>
        <v>0</v>
      </c>
      <c r="S22" s="1">
        <f t="shared" si="2"/>
        <v>0</v>
      </c>
      <c r="T22" s="1" t="e">
        <f t="shared" si="3"/>
        <v>#VALUE!</v>
      </c>
      <c r="U22" s="1">
        <f t="shared" si="4"/>
        <v>4914762</v>
      </c>
      <c r="V22" s="1">
        <f t="shared" si="5"/>
        <v>0</v>
      </c>
    </row>
    <row r="23" spans="2:22" ht="13.5">
      <c r="B23" s="173"/>
      <c r="C23" s="16" t="s">
        <v>35</v>
      </c>
      <c r="D23" s="19"/>
      <c r="E23" s="46">
        <v>56</v>
      </c>
      <c r="F23" s="46">
        <v>514542</v>
      </c>
      <c r="G23" s="46" t="s">
        <v>164</v>
      </c>
      <c r="H23" s="46" t="s">
        <v>164</v>
      </c>
      <c r="I23" s="46">
        <v>514542</v>
      </c>
      <c r="J23" s="101">
        <v>0.4</v>
      </c>
      <c r="K23" s="46" t="s">
        <v>164</v>
      </c>
      <c r="L23" s="104" t="s">
        <v>164</v>
      </c>
      <c r="M23" s="46">
        <v>514542</v>
      </c>
      <c r="N23" s="115">
        <v>0.4</v>
      </c>
      <c r="O23" s="116" t="s">
        <v>164</v>
      </c>
      <c r="P23" s="117" t="s">
        <v>164</v>
      </c>
      <c r="Q23" s="1">
        <f t="shared" si="0"/>
        <v>514542</v>
      </c>
      <c r="R23" s="1">
        <f t="shared" si="1"/>
        <v>0</v>
      </c>
      <c r="S23" s="1">
        <f t="shared" si="2"/>
        <v>0</v>
      </c>
      <c r="T23" s="1" t="e">
        <f t="shared" si="3"/>
        <v>#VALUE!</v>
      </c>
      <c r="U23" s="1">
        <f t="shared" si="4"/>
        <v>514542</v>
      </c>
      <c r="V23" s="1">
        <f t="shared" si="5"/>
        <v>0</v>
      </c>
    </row>
    <row r="24" spans="2:22" ht="13.5">
      <c r="B24" s="173"/>
      <c r="C24" s="16" t="s">
        <v>36</v>
      </c>
      <c r="D24" s="19"/>
      <c r="E24" s="46">
        <v>15389</v>
      </c>
      <c r="F24" s="46">
        <v>157976497</v>
      </c>
      <c r="G24" s="46">
        <v>213119182</v>
      </c>
      <c r="H24" s="46">
        <v>10479143</v>
      </c>
      <c r="I24" s="46">
        <v>381574822</v>
      </c>
      <c r="J24" s="101" t="s">
        <v>205</v>
      </c>
      <c r="K24" s="46">
        <v>172738944</v>
      </c>
      <c r="L24" s="104">
        <v>6.6</v>
      </c>
      <c r="M24" s="46">
        <v>554313766</v>
      </c>
      <c r="N24" s="115" t="s">
        <v>207</v>
      </c>
      <c r="O24" s="116">
        <v>97042979</v>
      </c>
      <c r="P24" s="117">
        <v>10943267</v>
      </c>
      <c r="Q24" s="1">
        <f t="shared" si="0"/>
        <v>381574822</v>
      </c>
      <c r="R24" s="1">
        <f t="shared" si="1"/>
        <v>0</v>
      </c>
      <c r="S24" s="1">
        <f t="shared" si="2"/>
        <v>172738944</v>
      </c>
      <c r="T24" s="1">
        <f t="shared" si="3"/>
        <v>0</v>
      </c>
      <c r="U24" s="1">
        <f t="shared" si="4"/>
        <v>554313766</v>
      </c>
      <c r="V24" s="1">
        <f t="shared" si="5"/>
        <v>0</v>
      </c>
    </row>
    <row r="25" spans="2:22" ht="14.25" thickBot="1">
      <c r="B25" s="173"/>
      <c r="C25" s="16" t="s">
        <v>6</v>
      </c>
      <c r="D25" s="19"/>
      <c r="E25" s="46" t="s">
        <v>195</v>
      </c>
      <c r="F25" s="97" t="s">
        <v>196</v>
      </c>
      <c r="G25" s="97" t="s">
        <v>197</v>
      </c>
      <c r="H25" s="101">
        <v>0.3</v>
      </c>
      <c r="I25" s="97" t="s">
        <v>199</v>
      </c>
      <c r="J25" s="101" t="s">
        <v>65</v>
      </c>
      <c r="K25" s="101">
        <v>6.6</v>
      </c>
      <c r="L25" s="104" t="s">
        <v>65</v>
      </c>
      <c r="M25" s="101" t="s">
        <v>207</v>
      </c>
      <c r="N25" s="115" t="s">
        <v>65</v>
      </c>
      <c r="O25" s="119">
        <v>2.4</v>
      </c>
      <c r="P25" s="120">
        <v>5.1</v>
      </c>
      <c r="Q25" s="1" t="s">
        <v>231</v>
      </c>
      <c r="R25" s="1" t="s">
        <v>231</v>
      </c>
      <c r="S25" s="1" t="s">
        <v>231</v>
      </c>
      <c r="T25" s="1" t="s">
        <v>231</v>
      </c>
      <c r="U25" s="1" t="s">
        <v>231</v>
      </c>
      <c r="V25" s="1" t="s">
        <v>231</v>
      </c>
    </row>
    <row r="26" spans="2:22" ht="13.5">
      <c r="B26" s="165" t="s">
        <v>11</v>
      </c>
      <c r="C26" s="20" t="s">
        <v>21</v>
      </c>
      <c r="D26" s="21"/>
      <c r="E26" s="102" t="s">
        <v>63</v>
      </c>
      <c r="F26" s="102" t="s">
        <v>63</v>
      </c>
      <c r="G26" s="102">
        <v>165699717</v>
      </c>
      <c r="H26" s="102" t="s">
        <v>63</v>
      </c>
      <c r="I26" s="102">
        <v>165699717</v>
      </c>
      <c r="J26" s="103">
        <v>7.4</v>
      </c>
      <c r="K26" s="102" t="s">
        <v>63</v>
      </c>
      <c r="L26" s="102" t="s">
        <v>63</v>
      </c>
      <c r="M26" s="102" t="s">
        <v>63</v>
      </c>
      <c r="N26" s="121" t="s">
        <v>63</v>
      </c>
      <c r="O26" s="122" t="s">
        <v>63</v>
      </c>
      <c r="P26" s="123">
        <v>165699717</v>
      </c>
      <c r="Q26" s="1">
        <f t="shared" si="0"/>
        <v>165699717</v>
      </c>
      <c r="R26" s="1">
        <f t="shared" si="1"/>
        <v>0</v>
      </c>
      <c r="S26" s="1" t="s">
        <v>231</v>
      </c>
      <c r="T26" s="1" t="s">
        <v>231</v>
      </c>
      <c r="U26" s="1" t="s">
        <v>231</v>
      </c>
      <c r="V26" s="1" t="s">
        <v>231</v>
      </c>
    </row>
    <row r="27" spans="2:22" ht="13.5">
      <c r="B27" s="166"/>
      <c r="C27" s="16" t="s">
        <v>25</v>
      </c>
      <c r="D27" s="19"/>
      <c r="E27" s="46" t="s">
        <v>63</v>
      </c>
      <c r="F27" s="46" t="s">
        <v>63</v>
      </c>
      <c r="G27" s="46">
        <v>2632519</v>
      </c>
      <c r="H27" s="46" t="s">
        <v>63</v>
      </c>
      <c r="I27" s="46">
        <v>2632519</v>
      </c>
      <c r="J27" s="104">
        <v>5.8</v>
      </c>
      <c r="K27" s="46" t="s">
        <v>63</v>
      </c>
      <c r="L27" s="46" t="s">
        <v>63</v>
      </c>
      <c r="M27" s="46" t="s">
        <v>63</v>
      </c>
      <c r="N27" s="124" t="s">
        <v>63</v>
      </c>
      <c r="O27" s="116" t="s">
        <v>63</v>
      </c>
      <c r="P27" s="117">
        <v>2632519</v>
      </c>
      <c r="Q27" s="1">
        <f t="shared" si="0"/>
        <v>2632519</v>
      </c>
      <c r="R27" s="1">
        <f t="shared" si="1"/>
        <v>0</v>
      </c>
      <c r="S27" s="1" t="s">
        <v>231</v>
      </c>
      <c r="T27" s="1" t="s">
        <v>231</v>
      </c>
      <c r="U27" s="1" t="s">
        <v>231</v>
      </c>
      <c r="V27" s="1" t="s">
        <v>231</v>
      </c>
    </row>
    <row r="28" spans="2:22" ht="13.5">
      <c r="B28" s="166"/>
      <c r="C28" s="16" t="s">
        <v>30</v>
      </c>
      <c r="D28" s="19"/>
      <c r="E28" s="46" t="s">
        <v>62</v>
      </c>
      <c r="F28" s="46" t="s">
        <v>62</v>
      </c>
      <c r="G28" s="46">
        <v>4406708</v>
      </c>
      <c r="H28" s="46" t="s">
        <v>62</v>
      </c>
      <c r="I28" s="46">
        <v>4406708</v>
      </c>
      <c r="J28" s="104">
        <v>-16.2</v>
      </c>
      <c r="K28" s="46" t="s">
        <v>62</v>
      </c>
      <c r="L28" s="46" t="s">
        <v>62</v>
      </c>
      <c r="M28" s="46" t="s">
        <v>62</v>
      </c>
      <c r="N28" s="124" t="s">
        <v>62</v>
      </c>
      <c r="O28" s="116" t="s">
        <v>62</v>
      </c>
      <c r="P28" s="117" t="s">
        <v>62</v>
      </c>
      <c r="Q28" s="1">
        <f t="shared" si="0"/>
        <v>4406708</v>
      </c>
      <c r="R28" s="1">
        <f t="shared" si="1"/>
        <v>0</v>
      </c>
      <c r="S28" s="1" t="s">
        <v>231</v>
      </c>
      <c r="T28" s="1" t="s">
        <v>231</v>
      </c>
      <c r="U28" s="1" t="s">
        <v>231</v>
      </c>
      <c r="V28" s="1" t="s">
        <v>231</v>
      </c>
    </row>
    <row r="29" spans="2:22" ht="14.25" thickBot="1">
      <c r="B29" s="167"/>
      <c r="C29" s="25" t="s">
        <v>37</v>
      </c>
      <c r="D29" s="26"/>
      <c r="E29" s="105" t="s">
        <v>42</v>
      </c>
      <c r="F29" s="105" t="s">
        <v>42</v>
      </c>
      <c r="G29" s="105">
        <v>172738944</v>
      </c>
      <c r="H29" s="105" t="s">
        <v>42</v>
      </c>
      <c r="I29" s="106">
        <v>172738944</v>
      </c>
      <c r="J29" s="107">
        <v>6.6</v>
      </c>
      <c r="K29" s="105" t="s">
        <v>42</v>
      </c>
      <c r="L29" s="105" t="s">
        <v>42</v>
      </c>
      <c r="M29" s="105" t="s">
        <v>42</v>
      </c>
      <c r="N29" s="125" t="s">
        <v>42</v>
      </c>
      <c r="O29" s="126" t="s">
        <v>42</v>
      </c>
      <c r="P29" s="127">
        <v>168332236</v>
      </c>
      <c r="Q29" s="1">
        <f t="shared" si="0"/>
        <v>172738944</v>
      </c>
      <c r="R29" s="1">
        <f t="shared" si="1"/>
        <v>0</v>
      </c>
      <c r="S29" s="1" t="s">
        <v>231</v>
      </c>
      <c r="T29" s="1" t="s">
        <v>231</v>
      </c>
      <c r="U29" s="1" t="s">
        <v>231</v>
      </c>
      <c r="V29" s="1" t="s">
        <v>231</v>
      </c>
    </row>
    <row r="30" spans="2:22" ht="13.5">
      <c r="B30" s="168" t="s">
        <v>38</v>
      </c>
      <c r="C30" s="169"/>
      <c r="D30" s="170"/>
      <c r="E30" s="102" t="s">
        <v>64</v>
      </c>
      <c r="F30" s="108">
        <v>157976497</v>
      </c>
      <c r="G30" s="108">
        <v>385858126</v>
      </c>
      <c r="H30" s="108">
        <v>10479143</v>
      </c>
      <c r="I30" s="108">
        <v>554313766</v>
      </c>
      <c r="J30" s="109" t="s">
        <v>206</v>
      </c>
      <c r="K30" s="108" t="s">
        <v>64</v>
      </c>
      <c r="L30" s="108" t="s">
        <v>64</v>
      </c>
      <c r="M30" s="108" t="s">
        <v>64</v>
      </c>
      <c r="N30" s="128" t="s">
        <v>64</v>
      </c>
      <c r="O30" s="129">
        <v>97042979</v>
      </c>
      <c r="P30" s="130">
        <v>179275503</v>
      </c>
      <c r="Q30" s="1">
        <f t="shared" si="0"/>
        <v>554313766</v>
      </c>
      <c r="R30" s="1">
        <f t="shared" si="1"/>
        <v>0</v>
      </c>
      <c r="S30" s="1" t="s">
        <v>231</v>
      </c>
      <c r="T30" s="1" t="s">
        <v>231</v>
      </c>
      <c r="U30" s="1" t="s">
        <v>231</v>
      </c>
      <c r="V30" s="1" t="s">
        <v>231</v>
      </c>
    </row>
    <row r="31" spans="2:22" ht="14.25" thickBot="1">
      <c r="B31" s="162" t="s">
        <v>6</v>
      </c>
      <c r="C31" s="163"/>
      <c r="D31" s="164"/>
      <c r="E31" s="105" t="s">
        <v>65</v>
      </c>
      <c r="F31" s="110" t="s">
        <v>196</v>
      </c>
      <c r="G31" s="110" t="s">
        <v>198</v>
      </c>
      <c r="H31" s="110">
        <v>0.3</v>
      </c>
      <c r="I31" s="110" t="s">
        <v>200</v>
      </c>
      <c r="J31" s="107" t="s">
        <v>65</v>
      </c>
      <c r="K31" s="110" t="s">
        <v>65</v>
      </c>
      <c r="L31" s="110" t="s">
        <v>65</v>
      </c>
      <c r="M31" s="110" t="s">
        <v>65</v>
      </c>
      <c r="N31" s="131" t="s">
        <v>65</v>
      </c>
      <c r="O31" s="132">
        <v>2.4</v>
      </c>
      <c r="P31" s="133">
        <v>7.2</v>
      </c>
      <c r="Q31" s="1" t="s">
        <v>231</v>
      </c>
      <c r="R31" s="1" t="s">
        <v>231</v>
      </c>
      <c r="S31" s="1" t="s">
        <v>231</v>
      </c>
      <c r="T31" s="1" t="s">
        <v>231</v>
      </c>
      <c r="U31" s="1" t="s">
        <v>231</v>
      </c>
      <c r="V31" s="1" t="s">
        <v>231</v>
      </c>
    </row>
    <row r="32" ht="13.5"/>
    <row r="33" ht="13.5">
      <c r="B33" s="54" t="s">
        <v>43</v>
      </c>
    </row>
    <row r="34" ht="13.5">
      <c r="B34" s="54" t="s">
        <v>44</v>
      </c>
    </row>
    <row r="35" ht="13.5">
      <c r="B35" s="54" t="s">
        <v>211</v>
      </c>
    </row>
    <row r="36" ht="13.5">
      <c r="B36" s="54" t="s">
        <v>229</v>
      </c>
    </row>
    <row r="37" ht="13.5">
      <c r="B37" s="54" t="s">
        <v>212</v>
      </c>
    </row>
    <row r="38" ht="13.5">
      <c r="B38" s="54" t="s">
        <v>230</v>
      </c>
    </row>
    <row r="39" ht="13.5">
      <c r="B39" s="54" t="s">
        <v>213</v>
      </c>
    </row>
    <row r="40" ht="13.5">
      <c r="B40" s="54" t="s">
        <v>214</v>
      </c>
    </row>
    <row r="41" ht="13.5"/>
    <row r="42" spans="5:16" ht="13.5">
      <c r="E42" s="1">
        <f>SUM(E6:E11)</f>
        <v>2271</v>
      </c>
      <c r="F42" s="1">
        <f>SUM(F6:F11)</f>
        <v>34219422</v>
      </c>
      <c r="G42" s="1">
        <f>SUM(G6:G11)</f>
        <v>122535313</v>
      </c>
      <c r="H42" s="1">
        <f>SUM(H6:H11)</f>
        <v>745197</v>
      </c>
      <c r="I42" s="1">
        <f>SUM(I6:I11)</f>
        <v>157499932</v>
      </c>
      <c r="K42" s="1">
        <f>SUM(K6:K11)</f>
        <v>165699717</v>
      </c>
      <c r="M42" s="1">
        <f>SUM(M6:M11)</f>
        <v>323199649</v>
      </c>
      <c r="O42" s="1">
        <f>SUM(O6:O11)</f>
        <v>91499201</v>
      </c>
      <c r="P42" s="1">
        <f>SUM(P6:P11)</f>
        <v>10943267</v>
      </c>
    </row>
    <row r="43" spans="5:16" ht="12.75">
      <c r="E43" s="1">
        <f>E5-E42</f>
        <v>0</v>
      </c>
      <c r="F43" s="1">
        <f>F5-F42</f>
        <v>0</v>
      </c>
      <c r="G43" s="1">
        <f>G5-G42</f>
        <v>0</v>
      </c>
      <c r="H43" s="1">
        <f>H5-H42</f>
        <v>0</v>
      </c>
      <c r="I43" s="1">
        <f>I5-I42</f>
        <v>0</v>
      </c>
      <c r="K43" s="1">
        <f>K5-K42</f>
        <v>0</v>
      </c>
      <c r="M43" s="1">
        <f>M5-M42</f>
        <v>0</v>
      </c>
      <c r="O43" s="1">
        <f>O5-O42</f>
        <v>0</v>
      </c>
      <c r="P43" s="1">
        <f>P5-P42</f>
        <v>0</v>
      </c>
    </row>
    <row r="44" spans="5:16" ht="12.75">
      <c r="E44" s="1">
        <f>SUM(E4:E5,E12:E23)</f>
        <v>15389</v>
      </c>
      <c r="F44" s="1">
        <f>SUM(F4:F5,F12:F23)</f>
        <v>157976497</v>
      </c>
      <c r="G44" s="1">
        <f>SUM(G4:G5,G12:G23)</f>
        <v>213119182</v>
      </c>
      <c r="H44" s="1">
        <f>SUM(H4:H5,H12:H23)</f>
        <v>10479143</v>
      </c>
      <c r="I44" s="1">
        <f>SUM(I4:I5,I12:I23)</f>
        <v>381574822</v>
      </c>
      <c r="K44" s="1">
        <f>SUM(K4:K5,K12:K23)</f>
        <v>172738944</v>
      </c>
      <c r="M44" s="1">
        <f>SUM(M4:M5,M12:M23)</f>
        <v>554313766</v>
      </c>
      <c r="O44" s="1">
        <f>SUM(O4:O5,O12:O23)</f>
        <v>97042979</v>
      </c>
      <c r="P44" s="1">
        <f>SUM(P4:P5,P12:P23)</f>
        <v>10943267</v>
      </c>
    </row>
    <row r="45" spans="5:16" ht="12.75">
      <c r="E45" s="1">
        <f>E24-E44</f>
        <v>0</v>
      </c>
      <c r="F45" s="1">
        <f>F24-F44</f>
        <v>0</v>
      </c>
      <c r="G45" s="1">
        <f>G24-G44</f>
        <v>0</v>
      </c>
      <c r="H45" s="1">
        <f>H24-H44</f>
        <v>0</v>
      </c>
      <c r="I45" s="1">
        <f>I24-I44</f>
        <v>0</v>
      </c>
      <c r="K45" s="1">
        <f>K24-K44</f>
        <v>0</v>
      </c>
      <c r="M45" s="1">
        <f>M24-M44</f>
        <v>0</v>
      </c>
      <c r="O45" s="1">
        <f>O24-O44</f>
        <v>0</v>
      </c>
      <c r="P45" s="1">
        <f>P24-P44</f>
        <v>0</v>
      </c>
    </row>
    <row r="46" spans="5:9" ht="12.75">
      <c r="E46" s="1">
        <f>SUM(E26:E28)</f>
        <v>0</v>
      </c>
      <c r="F46" s="1">
        <f>SUM(F26:F28)</f>
        <v>0</v>
      </c>
      <c r="G46" s="1">
        <f>SUM(G26:G28)</f>
        <v>172738944</v>
      </c>
      <c r="H46" s="1">
        <f>SUM(H26:H28)</f>
        <v>0</v>
      </c>
      <c r="I46" s="1">
        <f>SUM(I26:I28)</f>
        <v>172738944</v>
      </c>
    </row>
    <row r="47" spans="5:9" ht="12.75">
      <c r="E47" s="1" t="s">
        <v>42</v>
      </c>
      <c r="F47" s="1" t="s">
        <v>42</v>
      </c>
      <c r="G47" s="1">
        <f>G29-G46</f>
        <v>0</v>
      </c>
      <c r="H47" s="1" t="s">
        <v>42</v>
      </c>
      <c r="I47" s="1">
        <f>I29-I46</f>
        <v>0</v>
      </c>
    </row>
    <row r="48" spans="5:9" ht="12.75">
      <c r="E48" s="1">
        <f>SUM(E24,E29)</f>
        <v>15389</v>
      </c>
      <c r="F48" s="1">
        <f>SUM(F24,F29)</f>
        <v>157976497</v>
      </c>
      <c r="G48" s="1">
        <f>SUM(G24,G29)</f>
        <v>385858126</v>
      </c>
      <c r="H48" s="1">
        <f>SUM(H24,H29)</f>
        <v>10479143</v>
      </c>
      <c r="I48" s="1">
        <f>SUM(I24,I29)</f>
        <v>554313766</v>
      </c>
    </row>
    <row r="49" spans="5:9" ht="12.75">
      <c r="E49" s="1" t="e">
        <f>E30-E48</f>
        <v>#VALUE!</v>
      </c>
      <c r="F49" s="1">
        <f>F30-F48</f>
        <v>0</v>
      </c>
      <c r="G49" s="1">
        <f>G30-G48</f>
        <v>0</v>
      </c>
      <c r="H49" s="1">
        <f>H30-H48</f>
        <v>0</v>
      </c>
      <c r="I49" s="1">
        <f>I30-I48</f>
        <v>0</v>
      </c>
    </row>
  </sheetData>
  <sheetProtection/>
  <mergeCells count="10">
    <mergeCell ref="M2:N2"/>
    <mergeCell ref="O2:P2"/>
    <mergeCell ref="B31:D31"/>
    <mergeCell ref="B26:B29"/>
    <mergeCell ref="B30:D30"/>
    <mergeCell ref="K2:L2"/>
    <mergeCell ref="B2:B3"/>
    <mergeCell ref="B4:B25"/>
    <mergeCell ref="E2:J2"/>
    <mergeCell ref="C3:D3"/>
  </mergeCells>
  <printOptions/>
  <pageMargins left="0.75" right="0.75" top="1" bottom="1" header="0.512" footer="0.512"/>
  <pageSetup fitToHeight="1" fitToWidth="1" horizontalDpi="600" verticalDpi="600" orientation="landscape" paperSize="9"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mc1</dc:creator>
  <cp:keywords/>
  <dc:description/>
  <cp:lastModifiedBy>helpuser</cp:lastModifiedBy>
  <cp:lastPrinted>2012-09-26T08:15:37Z</cp:lastPrinted>
  <dcterms:created xsi:type="dcterms:W3CDTF">2011-12-07T04:13:39Z</dcterms:created>
  <dcterms:modified xsi:type="dcterms:W3CDTF">2013-10-28T07:41:07Z</dcterms:modified>
  <cp:category/>
  <cp:version/>
  <cp:contentType/>
  <cp:contentStatus/>
</cp:coreProperties>
</file>